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W:\行財政グループ\13決算\01決算全般\01財政比較分析表\財政状況資料\R6決算分析表\R8.3.10〆　令和６年度財政状況資料集の作成及び提出について\①提出\"/>
    </mc:Choice>
  </mc:AlternateContent>
  <xr:revisionPtr revIDLastSave="0" documentId="13_ncr:1_{5881E3EB-5F58-44BE-A727-DD458E76A06F}"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C36" i="10"/>
  <c r="CO35" i="10"/>
  <c r="BW35" i="10"/>
  <c r="BE35" i="10"/>
  <c r="C35" i="10"/>
  <c r="CO34" i="10"/>
  <c r="BW34" i="10"/>
  <c r="C34" i="10"/>
  <c r="AM34" i="10" l="1"/>
  <c r="AM35" i="10" s="1"/>
  <c r="AM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<sst xmlns="http://schemas.openxmlformats.org/spreadsheetml/2006/main" count="1059" uniqueCount="558">
  <si>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</si>
  <si>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</si>
  <si>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</si>
  <si>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</si>
  <si>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</si>
  <si>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</si>
  <si>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</si>
  <si>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</si>
  <si>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</si>
  <si>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</si>
  <si>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</si>
  <si>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</si>
  <si>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</si>
  <si>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</si>
  <si>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</si>
  <si>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</si>
  <si>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</si>
  <si>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</si>
  <si>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</si>
  <si>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</si>
  <si>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</si>
  <si>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</si>
  <si>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</si>
  <si>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</si>
  <si>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</si>
  <si>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</si>
  <si>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</si>
  <si>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</si>
  <si>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</si>
  <si>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</si>
  <si>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</si>
  <si>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</si>
  <si>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</si>
  <si>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</si>
  <si>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</si>
  <si>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</si>
  <si>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</si>
  <si>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</si>
  <si>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</si>
  <si>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</si>
  <si>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</si>
  <si>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</si>
  <si>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</si>
  <si>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</si>
  <si>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</si>
  <si>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</si>
  <si>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</si>
  <si>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</si>
  <si>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</si>
  <si>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</si>
  <si>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</si>
  <si>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</si>
  <si>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</si>
  <si>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</si>
  <si>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</si>
  <si>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</si>
  <si>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</si>
  <si>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</si>
  <si>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</si>
  <si>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</si>
  <si>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</si>
  <si>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</si>
  <si>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</si>
  <si>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</si>
  <si>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</si>
  <si>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</si>
  <si>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</si>
  <si>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</si>
  <si>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</si>
  <si>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</si>
  <si>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</si>
  <si>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</si>
  <si>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</si>
  <si>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</si>
  <si>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</si>
  <si>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</si>
  <si>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</si>
  <si>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</si>
  <si>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</si>
  <si>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</si>
  <si>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</si>
  <si>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</si>
  <si>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</si>
  <si>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</si>
  <si>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</si>
  <si>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</si>
  <si>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</si>
  <si>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</si>
  <si>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</si>
  <si>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</si>
  <si>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</si>
  <si>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</si>
  <si>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</si>
  <si>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</si>
  <si>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白老町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</si>
  <si>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</si>
  <si>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</si>
  <si>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</si>
  <si>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</si>
  <si>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</si>
  <si>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</si>
  <si>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</si>
  <si>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</si>
  <si>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</si>
  <si>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</si>
  <si>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</si>
  <si>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</si>
  <si>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</si>
  <si>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</si>
  <si>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</si>
  <si>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</si>
  <si>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</si>
  <si>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</si>
  <si>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</si>
  <si>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</si>
  <si>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</si>
  <si>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</si>
  <si>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</si>
  <si>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</si>
  <si>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</si>
  <si>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</si>
  <si>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</si>
  <si>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</si>
  <si>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</si>
  <si>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</si>
  <si>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</si>
  <si>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</si>
  <si>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</si>
  <si>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</si>
  <si>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</si>
  <si>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</si>
  <si>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</si>
  <si>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</si>
  <si>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</si>
  <si>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</si>
  <si>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</si>
  <si>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</si>
  <si>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</si>
  <si>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</si>
  <si>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</si>
  <si>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</si>
  <si>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</si>
  <si>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</si>
  <si>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</si>
  <si>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</si>
  <si>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</si>
  <si>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</si>
  <si>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</si>
  <si>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</si>
  <si>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</si>
  <si>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</si>
  <si>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</si>
  <si>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</si>
  <si>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</si>
  <si>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</si>
  <si>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</si>
  <si>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</si>
  <si>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</si>
  <si>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</si>
  <si>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</si>
  <si>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</si>
  <si>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</si>
  <si>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</si>
  <si>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</si>
  <si>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</si>
  <si>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</si>
  <si>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</si>
  <si>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</si>
  <si>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</si>
  <si>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</si>
  <si>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</si>
  <si>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</si>
  <si>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</si>
  <si>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</si>
  <si>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</si>
  <si>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</si>
  <si>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</si>
  <si>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</si>
  <si>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</si>
  <si>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</si>
  <si>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</si>
  <si>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</si>
  <si>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</si>
  <si>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</si>
  <si>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</si>
  <si>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</si>
  <si>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</si>
  <si>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</si>
  <si>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</si>
  <si>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</si>
  <si>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</si>
  <si>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</si>
  <si>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</si>
  <si>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</si>
  <si>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</si>
  <si>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</si>
  <si>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</si>
  <si>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</si>
  <si>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</si>
  <si>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</si>
  <si>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</si>
  <si>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</si>
  <si>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</si>
  <si>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</si>
  <si>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北海道白老町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</si>
  <si>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</si>
  <si>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</si>
  <si>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</si>
  <si>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</si>
  <si>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</si>
  <si>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</si>
  <si>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</si>
  <si>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</si>
  <si>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</si>
  <si>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</si>
  <si>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</si>
  <si>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</si>
  <si>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</si>
  <si>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</si>
  <si>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</si>
  <si>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</si>
  <si>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</si>
  <si>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</si>
  <si>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</si>
  <si>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</si>
  <si>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</si>
  <si>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</si>
  <si>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</si>
  <si>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</si>
  <si>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</si>
  <si>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</si>
  <si>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</si>
  <si>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</si>
  <si>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</si>
  <si>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</si>
  <si>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</si>
  <si>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</si>
  <si>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</si>
  <si>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</si>
  <si>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</si>
  <si>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</si>
  <si>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</si>
  <si>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</si>
  <si>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</si>
  <si>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</si>
  <si>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</si>
  <si>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</si>
  <si>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</si>
  <si>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</si>
  <si>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</si>
  <si>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</si>
  <si>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</si>
  <si>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</si>
  <si>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</si>
  <si>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</si>
  <si>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</si>
  <si>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</si>
  <si>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</si>
  <si>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</si>
  <si>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</si>
  <si>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</si>
  <si>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</si>
  <si>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</si>
  <si>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</si>
  <si>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</si>
  <si>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</si>
  <si>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</si>
  <si>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</si>
  <si>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</si>
  <si>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</si>
  <si>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</si>
  <si>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</si>
  <si>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</si>
  <si>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</si>
  <si>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</si>
  <si>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</si>
  <si>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</si>
  <si>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</si>
  <si>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</si>
  <si>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</si>
  <si>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</si>
  <si>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</si>
  <si>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</si>
  <si>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</si>
  <si>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</si>
  <si>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</si>
  <si>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</si>
  <si>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</si>
  <si>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</si>
  <si>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</si>
  <si>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</si>
  <si>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</si>
  <si>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</si>
  <si>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</si>
  <si>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</si>
  <si>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</si>
  <si>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</si>
  <si>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</si>
  <si>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</si>
  <si>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</si>
  <si>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</si>
  <si>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</si>
  <si>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</si>
  <si>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</si>
  <si>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</si>
  <si>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</si>
  <si>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</si>
  <si>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</si>
  <si>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</si>
  <si>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</si>
  <si>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</si>
  <si>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</si>
  <si>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</si>
  <si>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</si>
  <si>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</si>
  <si>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</si>
  <si>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</si>
  <si>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</si>
  <si>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</si>
  <si>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</si>
  <si>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</si>
  <si>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</si>
  <si>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</si>
  <si>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</si>
  <si>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</si>
  <si>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</si>
  <si>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</si>
  <si>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</si>
  <si>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</si>
  <si>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</si>
  <si>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</si>
  <si>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</si>
  <si>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港湾整備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</si>
  <si>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</si>
  <si>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</si>
  <si>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</si>
  <si>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</si>
  <si>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</si>
  <si>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</si>
  <si>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</si>
  <si>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</si>
  <si>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</si>
  <si>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</si>
  <si>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</si>
  <si>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</si>
  <si>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</si>
  <si>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</si>
  <si>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</si>
  <si>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</si>
  <si>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</si>
  <si>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</si>
  <si>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</si>
  <si>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</si>
  <si>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</si>
  <si>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</si>
  <si>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北海道白老町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</si>
  <si>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</si>
  <si>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</si>
  <si>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</si>
  <si>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</si>
  <si>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</si>
  <si>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</si>
  <si>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</si>
  <si>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</si>
  <si>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</si>
  <si>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</si>
  <si>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</si>
  <si>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</si>
  <si>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</si>
  <si>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</si>
  <si>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</si>
  <si>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</si>
  <si>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</si>
  <si>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</si>
  <si>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</si>
  <si>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</si>
  <si>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</si>
  <si>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</si>
  <si>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</si>
  <si>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</si>
  <si>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</si>
  <si>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</si>
  <si>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</si>
  <si>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</si>
  <si>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</si>
  <si>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</si>
  <si>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</si>
  <si>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</si>
  <si>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</si>
  <si>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</si>
  <si>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</si>
  <si>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</si>
  <si>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白老町立介護医療院事業会計</t>
    <phoneticPr fontId="5"/>
  </si>
  <si>
    <t>下水道事業会計</t>
    <phoneticPr fontId="5"/>
  </si>
  <si>
    <t>法適用企業</t>
    <phoneticPr fontId="5"/>
  </si>
  <si>
    <t>水道事業会計</t>
    <phoneticPr fontId="5"/>
  </si>
  <si>
    <t>国民健康保険病院事業会計</t>
    <phoneticPr fontId="5"/>
  </si>
  <si>
    <t>港湾機能施設整備事業会計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</si>
  <si>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</si>
  <si>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</si>
  <si>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</si>
  <si>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</si>
  <si>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</si>
  <si>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</si>
  <si>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</si>
  <si>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</si>
  <si>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</si>
  <si>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</si>
  <si>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</si>
  <si>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</si>
  <si>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</si>
  <si>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</si>
  <si>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</si>
  <si>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</si>
  <si>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</si>
  <si>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</si>
  <si>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</si>
  <si>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</si>
  <si>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</si>
  <si>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</si>
  <si>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</si>
  <si>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</si>
  <si>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</si>
  <si>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</si>
  <si>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</si>
  <si>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</si>
  <si>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</si>
  <si>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</si>
  <si>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</si>
  <si>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</si>
  <si>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</si>
  <si>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</si>
  <si>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</si>
  <si>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</si>
  <si>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</si>
  <si>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</si>
  <si>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</si>
  <si>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</si>
  <si>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</si>
  <si>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</si>
  <si>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</si>
  <si>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</si>
  <si>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</si>
  <si>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</si>
  <si>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</si>
  <si>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</si>
  <si>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</si>
  <si>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</si>
  <si>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</si>
  <si>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</si>
  <si>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</si>
  <si>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</si>
  <si>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</si>
  <si>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</si>
  <si>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介護医療院事業会計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</si>
  <si>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</si>
  <si>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</si>
  <si>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</si>
  <si>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</si>
  <si>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</si>
  <si>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</si>
  <si>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</si>
  <si>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</si>
  <si>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</si>
  <si>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</si>
  <si>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</si>
  <si>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</si>
  <si>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</si>
  <si>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</si>
  <si>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</si>
  <si>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</si>
  <si>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</si>
  <si>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</si>
  <si>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</si>
  <si>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</si>
  <si>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</si>
  <si>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</si>
  <si>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</si>
  <si>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</si>
  <si>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</si>
  <si>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</si>
  <si>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</si>
  <si>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</si>
  <si>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</si>
  <si>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</si>
  <si>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</si>
  <si>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</si>
  <si>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</si>
  <si>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</si>
  <si>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</si>
  <si>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</si>
  <si>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</si>
  <si>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</si>
  <si>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</si>
  <si>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</si>
  <si>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</si>
  <si>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</si>
  <si>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</si>
  <si>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</si>
  <si>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</si>
  <si>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</si>
  <si>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</si>
  <si>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</si>
  <si>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</si>
  <si>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</si>
  <si>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</si>
  <si>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</si>
  <si>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</si>
  <si>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</si>
  <si>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</si>
  <si>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</si>
  <si>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</si>
  <si>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</si>
  <si>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</si>
  <si>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</si>
  <si>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</si>
  <si>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</si>
  <si>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</si>
  <si>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</si>
  <si>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</si>
  <si>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</si>
  <si>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</si>
  <si>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</si>
  <si>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</si>
  <si>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</si>
  <si>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</si>
  <si>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</si>
  <si>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</si>
  <si>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</si>
  <si>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</si>
  <si>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</si>
  <si>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</si>
  <si>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</si>
  <si>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</si>
  <si>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</si>
  <si>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2.82</t>
  </si>
  <si>
    <t>一般会計</t>
  </si>
  <si>
    <t>下水道事業会計</t>
  </si>
  <si>
    <t>水道事業会計</t>
  </si>
  <si>
    <t>国民健康保険病院事業会計</t>
  </si>
  <si>
    <t>▲ 0.26</t>
  </si>
  <si>
    <t>介護保険事業会計</t>
  </si>
  <si>
    <t>後期高齢者医療事業会計</t>
  </si>
  <si>
    <t>国民健康保険事業会計</t>
  </si>
  <si>
    <t>白老町立介護医療院事業会計</t>
  </si>
  <si>
    <t>その他会計（赤字）</t>
  </si>
  <si>
    <t>その他会計（黒字）</t>
  </si>
  <si>
    <t>R02</t>
    <phoneticPr fontId="5"/>
  </si>
  <si>
    <t>R03</t>
    <phoneticPr fontId="5"/>
  </si>
  <si>
    <t>R04</t>
    <phoneticPr fontId="5"/>
  </si>
  <si>
    <t>R05</t>
    <phoneticPr fontId="5"/>
  </si>
  <si>
    <t>R06</t>
    <phoneticPr fontId="5"/>
  </si>
  <si>
    <t>-</t>
    <phoneticPr fontId="2"/>
  </si>
  <si>
    <t>ふるさとＧＥＮＫＩ応援寄附金基金</t>
    <rPh sb="9" eb="11">
      <t>オウエン</t>
    </rPh>
    <rPh sb="11" eb="14">
      <t>キフキン</t>
    </rPh>
    <rPh sb="14" eb="16">
      <t>キキン</t>
    </rPh>
    <phoneticPr fontId="5"/>
  </si>
  <si>
    <t>公共施設等整備基金</t>
    <rPh sb="0" eb="5">
      <t>コウキョウシセツトウ</t>
    </rPh>
    <rPh sb="5" eb="9">
      <t>セイビキキン</t>
    </rPh>
    <phoneticPr fontId="5"/>
  </si>
  <si>
    <t>役場庁舎建設基金</t>
    <rPh sb="0" eb="4">
      <t>ヤクバチョウシャ</t>
    </rPh>
    <rPh sb="4" eb="8">
      <t>ケンセツキキン</t>
    </rPh>
    <phoneticPr fontId="5"/>
  </si>
  <si>
    <t>みんなの基金</t>
    <rPh sb="4" eb="6">
      <t>キキン</t>
    </rPh>
    <phoneticPr fontId="5"/>
  </si>
  <si>
    <t>退職手当追加負担金積立基金</t>
    <rPh sb="0" eb="4">
      <t>タイショクテアテ</t>
    </rPh>
    <rPh sb="4" eb="9">
      <t>ツイカフタンキン</t>
    </rPh>
    <rPh sb="9" eb="13">
      <t>ツミタテキキン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</si>
</sst>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3C51-4FBC-A802-50AF4698F8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75991</c:v>
                </c:pt>
                <c:pt idx="1">
                  <c:v>73672</c:v>
                </c:pt>
                <c:pt idx="2">
                  <c:v>84789</c:v>
                </c:pt>
                <c:pt idx="3">
                  <c:v>85296</c:v>
                </c:pt>
                <c:pt idx="4">
                  <c:v>91200</c:v>
                </c:pt>
              </c:numCache>
            </c:numRef>
          </c:val>
          <c:smooth val="0"/>
          <c:extLst>
            <c:ext xmlns:c16="http://schemas.microsoft.com/office/drawing/2014/chart" uri="{C3380CC4-5D6E-409C-BE32-E72D297353CC}">
              <c16:uniqueId val="{00000001-3C51-4FBC-A802-50AF4698F8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4.7300000000000004</c:v>
                </c:pt>
                <c:pt idx="1">
                  <c:v>4.67</c:v>
                </c:pt>
                <c:pt idx="2">
                  <c:v>5.26</c:v>
                </c:pt>
                <c:pt idx="3">
                  <c:v>4.9400000000000004</c:v>
                </c:pt>
                <c:pt idx="4">
                  <c:v>6.67</c:v>
                </c:pt>
              </c:numCache>
            </c:numRef>
          </c:val>
          <c:extLst>
            <c:ext xmlns:c16="http://schemas.microsoft.com/office/drawing/2014/chart" uri="{C3380CC4-5D6E-409C-BE32-E72D297353CC}">
              <c16:uniqueId val="{00000000-5E8D-4C0A-81C2-17208ECBF7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17.739999999999998</c:v>
                </c:pt>
                <c:pt idx="1">
                  <c:v>19.23</c:v>
                </c:pt>
                <c:pt idx="2">
                  <c:v>19.600000000000001</c:v>
                </c:pt>
                <c:pt idx="3">
                  <c:v>22.44</c:v>
                </c:pt>
                <c:pt idx="4">
                  <c:v>17.28</c:v>
                </c:pt>
              </c:numCache>
            </c:numRef>
          </c:val>
          <c:extLst>
            <c:ext xmlns:c16="http://schemas.microsoft.com/office/drawing/2014/chart" uri="{C3380CC4-5D6E-409C-BE32-E72D297353CC}">
              <c16:uniqueId val="{00000001-5E8D-4C0A-81C2-17208ECBF7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c:v>
                </c:pt>
                <c:pt idx="1">
                  <c:v>2.72</c:v>
                </c:pt>
                <c:pt idx="2">
                  <c:v>0.14000000000000001</c:v>
                </c:pt>
                <c:pt idx="3">
                  <c:v>2.76</c:v>
                </c:pt>
                <c:pt idx="4">
                  <c:v>-2.82</c:v>
                </c:pt>
              </c:numCache>
            </c:numRef>
          </c:val>
          <c:smooth val="0"/>
          <c:extLst>
            <c:ext xmlns:c16="http://schemas.microsoft.com/office/drawing/2014/chart" uri="{C3380CC4-5D6E-409C-BE32-E72D297353CC}">
              <c16:uniqueId val="{00000002-5E8D-4C0A-81C2-17208ECBF7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1.61</c:v>
                </c:pt>
                <c:pt idx="2">
                  <c:v>#N/A</c:v>
                </c:pt>
                <c:pt idx="3">
                  <c:v>1.32</c:v>
                </c:pt>
                <c:pt idx="4">
                  <c:v>#N/A</c:v>
                </c:pt>
                <c:pt idx="5">
                  <c:v>0.56000000000000005</c:v>
                </c:pt>
                <c:pt idx="6">
                  <c:v>#N/A</c:v>
                </c:pt>
                <c:pt idx="7">
                  <c:v>0</c:v>
                </c:pt>
                <c:pt idx="8">
                  <c:v>#N/A</c:v>
                </c:pt>
                <c:pt idx="9">
                  <c:v>0</c:v>
                </c:pt>
              </c:numCache>
            </c:numRef>
          </c:val>
          <c:extLst>
            <c:ext xmlns:c16="http://schemas.microsoft.com/office/drawing/2014/chart" uri="{C3380CC4-5D6E-409C-BE32-E72D297353CC}">
              <c16:uniqueId val="{00000000-AFE8-46B4-84B7-7251870A97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E8-46B4-84B7-7251870A9721}"/>
            </c:ext>
          </c:extLst>
        </c:ser>
        <c:ser>
          <c:idx val="2"/>
          <c:order val="2"/>
          <c:tx>
            <c:strRef>
              <c:f>データシート!$A$29</c:f>
              <c:strCache>
                <c:ptCount val="1"/>
                <c:pt idx="0">
                  <c:v>白老町立介護医療院事業会計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AFE8-46B4-84B7-7251870A9721}"/>
            </c:ext>
          </c:extLst>
        </c:ser>
        <c:ser>
          <c:idx val="3"/>
          <c:order val="3"/>
          <c:tx>
            <c:strRef>
              <c:f>データシート!$A$30</c:f>
              <c:strCache>
                <c:ptCount val="1"/>
                <c:pt idx="0">
                  <c:v>国民健康保険事業会計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0.95</c:v>
                </c:pt>
                <c:pt idx="2">
                  <c:v>#N/A</c:v>
                </c:pt>
                <c:pt idx="3">
                  <c:v>0.94</c:v>
                </c:pt>
                <c:pt idx="4">
                  <c:v>#N/A</c:v>
                </c:pt>
                <c:pt idx="5">
                  <c:v>0.95</c:v>
                </c:pt>
                <c:pt idx="6">
                  <c:v>#N/A</c:v>
                </c:pt>
                <c:pt idx="7">
                  <c:v>0.87</c:v>
                </c:pt>
                <c:pt idx="8">
                  <c:v>#N/A</c:v>
                </c:pt>
                <c:pt idx="9">
                  <c:v>0.01</c:v>
                </c:pt>
              </c:numCache>
            </c:numRef>
          </c:val>
          <c:extLst>
            <c:ext xmlns:c16="http://schemas.microsoft.com/office/drawing/2014/chart" uri="{C3380CC4-5D6E-409C-BE32-E72D297353CC}">
              <c16:uniqueId val="{00000003-AFE8-46B4-84B7-7251870A9721}"/>
            </c:ext>
          </c:extLst>
        </c:ser>
        <c:ser>
          <c:idx val="4"/>
          <c:order val="4"/>
          <c:tx>
            <c:strRef>
              <c:f>データシート!$A$31</c:f>
              <c:strCache>
                <c:ptCount val="1"/>
                <c:pt idx="0">
                  <c:v>後期高齢者医療事業会計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0.02</c:v>
                </c:pt>
                <c:pt idx="4">
                  <c:v>#N/A</c:v>
                </c:pt>
                <c:pt idx="5">
                  <c:v>0</c:v>
                </c:pt>
                <c:pt idx="6">
                  <c:v>#N/A</c:v>
                </c:pt>
                <c:pt idx="7">
                  <c:v>0</c:v>
                </c:pt>
                <c:pt idx="8">
                  <c:v>#N/A</c:v>
                </c:pt>
                <c:pt idx="9">
                  <c:v>0.01</c:v>
                </c:pt>
              </c:numCache>
            </c:numRef>
          </c:val>
          <c:extLst>
            <c:ext xmlns:c16="http://schemas.microsoft.com/office/drawing/2014/chart" uri="{C3380CC4-5D6E-409C-BE32-E72D297353CC}">
              <c16:uniqueId val="{00000004-AFE8-46B4-84B7-7251870A9721}"/>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1.1499999999999999</c:v>
                </c:pt>
                <c:pt idx="2">
                  <c:v>#N/A</c:v>
                </c:pt>
                <c:pt idx="3">
                  <c:v>0.52</c:v>
                </c:pt>
                <c:pt idx="4">
                  <c:v>#N/A</c:v>
                </c:pt>
                <c:pt idx="5">
                  <c:v>1.86</c:v>
                </c:pt>
                <c:pt idx="6">
                  <c:v>#N/A</c:v>
                </c:pt>
                <c:pt idx="7">
                  <c:v>1.61</c:v>
                </c:pt>
                <c:pt idx="8">
                  <c:v>#N/A</c:v>
                </c:pt>
                <c:pt idx="9">
                  <c:v>0.92</c:v>
                </c:pt>
              </c:numCache>
            </c:numRef>
          </c:val>
          <c:extLst>
            <c:ext xmlns:c16="http://schemas.microsoft.com/office/drawing/2014/chart" uri="{C3380CC4-5D6E-409C-BE32-E72D297353CC}">
              <c16:uniqueId val="{00000005-AFE8-46B4-84B7-7251870A9721}"/>
            </c:ext>
          </c:extLst>
        </c:ser>
        <c:ser>
          <c:idx val="6"/>
          <c:order val="6"/>
          <c:tx>
            <c:strRef>
              <c:f>データシート!$A$33</c:f>
              <c:strCache>
                <c:ptCount val="1"/>
                <c:pt idx="0">
                  <c:v>国民健康保険病院事業会計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0.11</c:v>
                </c:pt>
                <c:pt idx="2">
                  <c:v>0.26</c:v>
                </c:pt>
                <c:pt idx="3">
                  <c:v>#N/A</c:v>
                </c:pt>
                <c:pt idx="4">
                  <c:v>#N/A</c:v>
                </c:pt>
                <c:pt idx="5">
                  <c:v>0.95</c:v>
                </c:pt>
                <c:pt idx="6">
                  <c:v>#N/A</c:v>
                </c:pt>
                <c:pt idx="7">
                  <c:v>0.17</c:v>
                </c:pt>
                <c:pt idx="8">
                  <c:v>#N/A</c:v>
                </c:pt>
                <c:pt idx="9">
                  <c:v>1.57</c:v>
                </c:pt>
              </c:numCache>
            </c:numRef>
          </c:val>
          <c:extLst>
            <c:ext xmlns:c16="http://schemas.microsoft.com/office/drawing/2014/chart" uri="{C3380CC4-5D6E-409C-BE32-E72D297353CC}">
              <c16:uniqueId val="{00000006-AFE8-46B4-84B7-7251870A972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4.09</c:v>
                </c:pt>
                <c:pt idx="2">
                  <c:v>#N/A</c:v>
                </c:pt>
                <c:pt idx="3">
                  <c:v>3.54</c:v>
                </c:pt>
                <c:pt idx="4">
                  <c:v>#N/A</c:v>
                </c:pt>
                <c:pt idx="5">
                  <c:v>3.09</c:v>
                </c:pt>
                <c:pt idx="6">
                  <c:v>#N/A</c:v>
                </c:pt>
                <c:pt idx="7">
                  <c:v>2.99</c:v>
                </c:pt>
                <c:pt idx="8">
                  <c:v>#N/A</c:v>
                </c:pt>
                <c:pt idx="9">
                  <c:v>3.28</c:v>
                </c:pt>
              </c:numCache>
            </c:numRef>
          </c:val>
          <c:extLst>
            <c:ext xmlns:c16="http://schemas.microsoft.com/office/drawing/2014/chart" uri="{C3380CC4-5D6E-409C-BE32-E72D297353CC}">
              <c16:uniqueId val="{00000007-AFE8-46B4-84B7-7251870A972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c:v>
                </c:pt>
                <c:pt idx="2">
                  <c:v>#N/A</c:v>
                </c:pt>
                <c:pt idx="3">
                  <c:v>2.83</c:v>
                </c:pt>
                <c:pt idx="4">
                  <c:v>#N/A</c:v>
                </c:pt>
                <c:pt idx="5">
                  <c:v>3.17</c:v>
                </c:pt>
                <c:pt idx="6">
                  <c:v>#N/A</c:v>
                </c:pt>
                <c:pt idx="7">
                  <c:v>3.29</c:v>
                </c:pt>
                <c:pt idx="8">
                  <c:v>#N/A</c:v>
                </c:pt>
                <c:pt idx="9">
                  <c:v>3.73</c:v>
                </c:pt>
              </c:numCache>
            </c:numRef>
          </c:val>
          <c:extLst>
            <c:ext xmlns:c16="http://schemas.microsoft.com/office/drawing/2014/chart" uri="{C3380CC4-5D6E-409C-BE32-E72D297353CC}">
              <c16:uniqueId val="{00000008-AFE8-46B4-84B7-7251870A972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4.7300000000000004</c:v>
                </c:pt>
                <c:pt idx="2">
                  <c:v>#N/A</c:v>
                </c:pt>
                <c:pt idx="3">
                  <c:v>4.67</c:v>
                </c:pt>
                <c:pt idx="4">
                  <c:v>#N/A</c:v>
                </c:pt>
                <c:pt idx="5">
                  <c:v>5.26</c:v>
                </c:pt>
                <c:pt idx="6">
                  <c:v>#N/A</c:v>
                </c:pt>
                <c:pt idx="7">
                  <c:v>4.9400000000000004</c:v>
                </c:pt>
                <c:pt idx="8">
                  <c:v>#N/A</c:v>
                </c:pt>
                <c:pt idx="9">
                  <c:v>6.66</c:v>
                </c:pt>
              </c:numCache>
            </c:numRef>
          </c:val>
          <c:extLst>
            <c:ext xmlns:c16="http://schemas.microsoft.com/office/drawing/2014/chart" uri="{C3380CC4-5D6E-409C-BE32-E72D297353CC}">
              <c16:uniqueId val="{00000009-AFE8-46B4-84B7-7251870A972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1085</c:v>
                </c:pt>
                <c:pt idx="5">
                  <c:v>1083</c:v>
                </c:pt>
                <c:pt idx="8">
                  <c:v>1030</c:v>
                </c:pt>
                <c:pt idx="11">
                  <c:v>1014</c:v>
                </c:pt>
                <c:pt idx="14">
                  <c:v>975</c:v>
                </c:pt>
              </c:numCache>
            </c:numRef>
          </c:val>
          <c:extLst>
            <c:ext xmlns:c16="http://schemas.microsoft.com/office/drawing/2014/chart" uri="{C3380CC4-5D6E-409C-BE32-E72D297353CC}">
              <c16:uniqueId val="{00000000-7FD5-4AC6-88EF-371C26C0FC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7FD5-4AC6-88EF-371C26C0FC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2-7FD5-4AC6-88EF-371C26C0FC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D5-4AC6-88EF-371C26C0FC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513</c:v>
                </c:pt>
                <c:pt idx="3">
                  <c:v>481</c:v>
                </c:pt>
                <c:pt idx="6">
                  <c:v>463</c:v>
                </c:pt>
                <c:pt idx="9">
                  <c:v>425</c:v>
                </c:pt>
                <c:pt idx="12">
                  <c:v>364</c:v>
                </c:pt>
              </c:numCache>
            </c:numRef>
          </c:val>
          <c:extLst>
            <c:ext xmlns:c16="http://schemas.microsoft.com/office/drawing/2014/chart" uri="{C3380CC4-5D6E-409C-BE32-E72D297353CC}">
              <c16:uniqueId val="{00000004-7FD5-4AC6-88EF-371C26C0FC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D5-4AC6-88EF-371C26C0FC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D5-4AC6-88EF-371C26C0FC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1220</c:v>
                </c:pt>
                <c:pt idx="3">
                  <c:v>1215</c:v>
                </c:pt>
                <c:pt idx="6">
                  <c:v>1169</c:v>
                </c:pt>
                <c:pt idx="9">
                  <c:v>1153</c:v>
                </c:pt>
                <c:pt idx="12">
                  <c:v>1142</c:v>
                </c:pt>
              </c:numCache>
            </c:numRef>
          </c:val>
          <c:extLst>
            <c:ext xmlns:c16="http://schemas.microsoft.com/office/drawing/2014/chart" uri="{C3380CC4-5D6E-409C-BE32-E72D297353CC}">
              <c16:uniqueId val="{00000007-7FD5-4AC6-88EF-371C26C0FC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651</c:v>
                </c:pt>
                <c:pt idx="2">
                  <c:v>#N/A</c:v>
                </c:pt>
                <c:pt idx="3">
                  <c:v>#N/A</c:v>
                </c:pt>
                <c:pt idx="4">
                  <c:v>615</c:v>
                </c:pt>
                <c:pt idx="5">
                  <c:v>#N/A</c:v>
                </c:pt>
                <c:pt idx="6">
                  <c:v>#N/A</c:v>
                </c:pt>
                <c:pt idx="7">
                  <c:v>603</c:v>
                </c:pt>
                <c:pt idx="8">
                  <c:v>#N/A</c:v>
                </c:pt>
                <c:pt idx="9">
                  <c:v>#N/A</c:v>
                </c:pt>
                <c:pt idx="10">
                  <c:v>565</c:v>
                </c:pt>
                <c:pt idx="11">
                  <c:v>#N/A</c:v>
                </c:pt>
                <c:pt idx="12">
                  <c:v>#N/A</c:v>
                </c:pt>
                <c:pt idx="13">
                  <c:v>532</c:v>
                </c:pt>
                <c:pt idx="14">
                  <c:v>#N/A</c:v>
                </c:pt>
              </c:numCache>
            </c:numRef>
          </c:val>
          <c:smooth val="0"/>
          <c:extLst>
            <c:ext xmlns:c16="http://schemas.microsoft.com/office/drawing/2014/chart" uri="{C3380CC4-5D6E-409C-BE32-E72D297353CC}">
              <c16:uniqueId val="{00000008-7FD5-4AC6-88EF-371C26C0FC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9461</c:v>
                </c:pt>
                <c:pt idx="5">
                  <c:v>8937</c:v>
                </c:pt>
                <c:pt idx="8">
                  <c:v>8420</c:v>
                </c:pt>
                <c:pt idx="11">
                  <c:v>8224</c:v>
                </c:pt>
                <c:pt idx="14">
                  <c:v>8195</c:v>
                </c:pt>
              </c:numCache>
            </c:numRef>
          </c:val>
          <c:extLst>
            <c:ext xmlns:c16="http://schemas.microsoft.com/office/drawing/2014/chart" uri="{C3380CC4-5D6E-409C-BE32-E72D297353CC}">
              <c16:uniqueId val="{00000000-CF24-4970-833E-EDE22E4793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371</c:v>
                </c:pt>
                <c:pt idx="5">
                  <c:v>350</c:v>
                </c:pt>
                <c:pt idx="8">
                  <c:v>320</c:v>
                </c:pt>
                <c:pt idx="11">
                  <c:v>290</c:v>
                </c:pt>
                <c:pt idx="14">
                  <c:v>317</c:v>
                </c:pt>
              </c:numCache>
            </c:numRef>
          </c:val>
          <c:extLst>
            <c:ext xmlns:c16="http://schemas.microsoft.com/office/drawing/2014/chart" uri="{C3380CC4-5D6E-409C-BE32-E72D297353CC}">
              <c16:uniqueId val="{00000001-CF24-4970-833E-EDE22E4793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2355</c:v>
                </c:pt>
                <c:pt idx="5">
                  <c:v>2872</c:v>
                </c:pt>
                <c:pt idx="8">
                  <c:v>3350</c:v>
                </c:pt>
                <c:pt idx="11">
                  <c:v>3897</c:v>
                </c:pt>
                <c:pt idx="14">
                  <c:v>4124</c:v>
                </c:pt>
              </c:numCache>
            </c:numRef>
          </c:val>
          <c:extLst>
            <c:ext xmlns:c16="http://schemas.microsoft.com/office/drawing/2014/chart" uri="{C3380CC4-5D6E-409C-BE32-E72D297353CC}">
              <c16:uniqueId val="{00000002-CF24-4970-833E-EDE22E4793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24-4970-833E-EDE22E4793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F24-4970-833E-EDE22E4793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24-4970-833E-EDE22E4793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969</c:v>
                </c:pt>
                <c:pt idx="3">
                  <c:v>1058</c:v>
                </c:pt>
                <c:pt idx="6">
                  <c:v>939</c:v>
                </c:pt>
                <c:pt idx="9">
                  <c:v>875</c:v>
                </c:pt>
                <c:pt idx="12">
                  <c:v>980</c:v>
                </c:pt>
              </c:numCache>
            </c:numRef>
          </c:val>
          <c:extLst>
            <c:ext xmlns:c16="http://schemas.microsoft.com/office/drawing/2014/chart" uri="{C3380CC4-5D6E-409C-BE32-E72D297353CC}">
              <c16:uniqueId val="{00000006-CF24-4970-833E-EDE22E4793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F24-4970-833E-EDE22E4793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3558</c:v>
                </c:pt>
                <c:pt idx="3">
                  <c:v>3284</c:v>
                </c:pt>
                <c:pt idx="6">
                  <c:v>2950</c:v>
                </c:pt>
                <c:pt idx="9">
                  <c:v>2696</c:v>
                </c:pt>
                <c:pt idx="12">
                  <c:v>3022</c:v>
                </c:pt>
              </c:numCache>
            </c:numRef>
          </c:val>
          <c:extLst>
            <c:ext xmlns:c16="http://schemas.microsoft.com/office/drawing/2014/chart" uri="{C3380CC4-5D6E-409C-BE32-E72D297353CC}">
              <c16:uniqueId val="{00000008-CF24-4970-833E-EDE22E4793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F24-4970-833E-EDE22E4793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9316</c:v>
                </c:pt>
                <c:pt idx="3">
                  <c:v>9014</c:v>
                </c:pt>
                <c:pt idx="6">
                  <c:v>8784</c:v>
                </c:pt>
                <c:pt idx="9">
                  <c:v>8521</c:v>
                </c:pt>
                <c:pt idx="12">
                  <c:v>8754</c:v>
                </c:pt>
              </c:numCache>
            </c:numRef>
          </c:val>
          <c:extLst>
            <c:ext xmlns:c16="http://schemas.microsoft.com/office/drawing/2014/chart" uri="{C3380CC4-5D6E-409C-BE32-E72D297353CC}">
              <c16:uniqueId val="{0000000A-CF24-4970-833E-EDE22E47935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1656</c:v>
                </c:pt>
                <c:pt idx="2">
                  <c:v>#N/A</c:v>
                </c:pt>
                <c:pt idx="3">
                  <c:v>#N/A</c:v>
                </c:pt>
                <c:pt idx="4">
                  <c:v>1197</c:v>
                </c:pt>
                <c:pt idx="5">
                  <c:v>#N/A</c:v>
                </c:pt>
                <c:pt idx="6">
                  <c:v>#N/A</c:v>
                </c:pt>
                <c:pt idx="7">
                  <c:v>583</c:v>
                </c:pt>
                <c:pt idx="8">
                  <c:v>#N/A</c:v>
                </c:pt>
                <c:pt idx="9">
                  <c:v>#N/A</c:v>
                </c:pt>
                <c:pt idx="10">
                  <c:v>0</c:v>
                </c:pt>
                <c:pt idx="11">
                  <c:v>#N/A</c:v>
                </c:pt>
                <c:pt idx="12">
                  <c:v>#N/A</c:v>
                </c:pt>
                <c:pt idx="13">
                  <c:v>120</c:v>
                </c:pt>
                <c:pt idx="14">
                  <c:v>#N/A</c:v>
                </c:pt>
              </c:numCache>
            </c:numRef>
          </c:val>
          <c:smooth val="0"/>
          <c:extLst>
            <c:ext xmlns:c16="http://schemas.microsoft.com/office/drawing/2014/chart" uri="{C3380CC4-5D6E-409C-BE32-E72D297353CC}">
              <c16:uniqueId val="{0000000B-CF24-4970-833E-EDE22E47935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1253</c:v>
                </c:pt>
                <c:pt idx="1">
                  <c:v>1449</c:v>
                </c:pt>
                <c:pt idx="2">
                  <c:v>1141</c:v>
                </c:pt>
              </c:numCache>
            </c:numRef>
          </c:val>
          <c:extLst>
            <c:ext xmlns:c16="http://schemas.microsoft.com/office/drawing/2014/chart" uri="{C3380CC4-5D6E-409C-BE32-E72D297353CC}">
              <c16:uniqueId val="{00000000-3439-4735-85E2-A8FCD9011E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267</c:v>
                </c:pt>
                <c:pt idx="1">
                  <c:v>176</c:v>
                </c:pt>
                <c:pt idx="2">
                  <c:v>341</c:v>
                </c:pt>
              </c:numCache>
            </c:numRef>
          </c:val>
          <c:extLst>
            <c:ext xmlns:c16="http://schemas.microsoft.com/office/drawing/2014/chart" uri="{C3380CC4-5D6E-409C-BE32-E72D297353CC}">
              <c16:uniqueId val="{00000001-3439-4735-85E2-A8FCD9011E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1622</c:v>
                </c:pt>
                <c:pt idx="1">
                  <c:v>2040</c:v>
                </c:pt>
                <c:pt idx="2">
                  <c:v>2395</c:v>
                </c:pt>
              </c:numCache>
            </c:numRef>
          </c:val>
          <c:extLst>
            <c:ext xmlns:c16="http://schemas.microsoft.com/office/drawing/2014/chart" uri="{C3380CC4-5D6E-409C-BE32-E72D297353CC}">
              <c16:uniqueId val="{00000002-3439-4735-85E2-A8FCD9011E3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北海道白老町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実質公債費比率については、過去からの大型事業の実施に伴い、高い水準で推移してきた。特に、平成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年度決算においては、第三セクター等改革推進債の元利償還金の増加などを背景として、一層の上昇を招いた。しかし、同償還金について償還期間の繰延べ（</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年）を行なったことや、全体の元利償還金等の純減により、平成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年度からは明らかな減少傾向にある。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年度は、バイオマス燃料化事業廃止に伴う繰上償還を実施、令和元年度は、第三セクター等改革推進債の繰上償還を行い、元利償還金の減少となった。更に令和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年度は、年度末に特別養護老人ホーム事業特別会計が民営化することにより繰上償還を実施、令和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年度は、公共下水道事業債（特別措置分）、下水道資本費平準化債の一部の年度借入分について繰上償還を行っている。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今後も、計画的な町債発行・繰上償還に努め、計画的な財政運営に努めたい。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借入なし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北海道白老町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一般会計等に係る地方債の現在残高は、平成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年度に第三セクター等改革推進債を発行したことにより増加した経緯があるが、過去の大型事業に係る既発債の償還が終了する一方で、適切な地方債の発行に努めたことにより、現在は減少傾向にある。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公営企業債等の繰入見込額については、下水道事業において償還のピークを過ぎ改善傾向にあるが、令和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年度からの病院及び介護医療院改築事業に伴う起債借入に係る償還が発生していることから、今後増加が見込まれる。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では、財政調整基金等の計画的な積立てを行ってきた結果、充当可能基金について増加を図ることができているが、基準財政需要額算入見込額については算入対象元利償還金が減っているため、減少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将来負担比率の分子は、起債の抑制と基金の積立により減少傾向となっており、今後とも地方債の発行抑制と計画的な償還、計画的な基金積立により、将来負担比率が発生しないよう努めていく。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北海道白老町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ふるさとＧＥＮＫＩ応援寄附金基金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百万円の増、役場庁舎建設基金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基金残高合計は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依然として高水準にある公債費の負担軽減や老朽施設等の更新に係る財源確保のために、計画的に各種基金積立を行う。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公共施設等整備基金：公共施設等の整備に係る経費</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ふるさとＧＥＮＫＩ応援寄附金基金：ふるさと納税にて指定された各種事業（教育、環境、文化等）の振興に係る経費</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役場庁舎建設基金：役場庁舎建設に係る経費</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みんなの基金：みんなの基金事業経費に係る経費</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退職手当追加負担金積立基金：退職手当追加負担金に係る経費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ふるさとＧＥＮＫＩ応援寄附金基金は、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ふるさと納税寄附金の増に伴う積立額の増</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依然として高水準にある公債費の負担軽減や老朽施設等の更新に係る財源確保のために、計画的に各種基金積立を行う。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百万円（決算剰余金を含む）・取崩額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百万円により財政調整基金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百万円の減による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取崩内訳（一部）：病院繰出</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百万円、介護医療院繰出</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依然として高水準にある公債費の負担軽減や老朽施設等の更新に係る財源確保のために、計画的に各種基金積立を行う。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百万円により減債基金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年度の決算剰余金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百万円のうち</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依然として高水準にある公債費の負担軽減や老朽施設等の更新に係る財源確保のために、計画的に各種基金積立を行う。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北海道白老町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15,095
14,696
425.63
15,325,080
14,842,678
440,383
6,604,991
8,753,969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の財政力指数は、北海道内の町村としては比較的上位に位置するものの、全国的には類似団体内平均値を下回っており、また、その指数についてほぼ横ばいであるが、交付税等への依存度は依然として高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人口減少社会の本格化に伴い、社会情勢に対応した健全な財政運営のもと、町民ニーズに即応する行政サービスの提供を持続するために、令和３年度から令和１０年度までの８か年行財政改革推進計画に基づき、将来にわたり持続できるまちづくりを展開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125413</xdr:rowOff>
    </xdr:from>
    <xdr:to>
      <xdr:col>19</xdr:col>
      <xdr:colOff>133350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9776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125413</xdr:rowOff>
    </xdr:from>
    <xdr:to>
      <xdr:col>15</xdr:col>
      <xdr:colOff>82550</xdr:colOff>
      <xdr:row>43</xdr:row>
      <xdr:rowOff>125413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97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125413</xdr:rowOff>
    </xdr:from>
    <xdr:to>
      <xdr:col>11</xdr:col>
      <xdr:colOff>31750</xdr:colOff>
      <xdr:row>43</xdr:row>
      <xdr:rowOff>125413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97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74613</xdr:rowOff>
    </xdr:from>
    <xdr:to>
      <xdr:col>15</xdr:col>
      <xdr:colOff>133350</xdr:colOff>
      <xdr:row>44</xdr:row>
      <xdr:rowOff>4763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160990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74613</xdr:rowOff>
    </xdr:from>
    <xdr:to>
      <xdr:col>11</xdr:col>
      <xdr:colOff>82550</xdr:colOff>
      <xdr:row>44</xdr:row>
      <xdr:rowOff>4763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160990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74613</xdr:rowOff>
    </xdr:from>
    <xdr:to>
      <xdr:col>7</xdr:col>
      <xdr:colOff>31750</xdr:colOff>
      <xdr:row>44</xdr:row>
      <xdr:rowOff>4763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160990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経常収支比率については、港湾整備事業等の過去からの大型事業に伴う公債費や消防署の単独設置による経費等、本町特有の経費を主たる原因として、平成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まで上昇した。現在では、平成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年度に策定した財政健全化プランに基づく内部管理経費の削減等により、平成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と徐々に低下し、北海道平均を下回ったところではあるが、平成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％となり予断を許さない状況は続いていたが、令和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％と減少傾向であった。しかし、令和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％と増加したことから、今後も引き続き各種対策等を講じることにより、財政運営の弾力性確保に努めていく。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168063</xdr:rowOff>
    </xdr:from>
    <xdr:to>
      <xdr:col>23</xdr:col>
      <xdr:colOff>133350</xdr:colOff>
      <xdr:row>65</xdr:row>
      <xdr:rowOff>44873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4086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168063</xdr:rowOff>
    </xdr:from>
    <xdr:to>
      <xdr:col>19</xdr:col>
      <xdr:colOff>133350</xdr:colOff>
      <xdr:row>65</xdr:row>
      <xdr:rowOff>8679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140863"/>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8679</xdr:rowOff>
    </xdr:from>
    <xdr:to>
      <xdr:col>15</xdr:col>
      <xdr:colOff>82550</xdr:colOff>
      <xdr:row>65</xdr:row>
      <xdr:rowOff>60960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1152929"/>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65</xdr:row>
      <xdr:rowOff>141394</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2052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137600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117263</xdr:rowOff>
    </xdr:from>
    <xdr:to>
      <xdr:col>19</xdr:col>
      <xdr:colOff>184150</xdr:colOff>
      <xdr:row>65</xdr:row>
      <xdr:rowOff>47413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57590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58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129329</xdr:rowOff>
    </xdr:from>
    <xdr:to>
      <xdr:col>15</xdr:col>
      <xdr:colOff>133350</xdr:colOff>
      <xdr:row>65</xdr:row>
      <xdr:rowOff>59479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44256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90594</xdr:rowOff>
    </xdr:from>
    <xdr:to>
      <xdr:col>7</xdr:col>
      <xdr:colOff>31750</xdr:colOff>
      <xdr:row>66</xdr:row>
      <xdr:rowOff>20744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5521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[318,385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本町では、昭和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年の製紙会社の進出以降、約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年間で人口が倍増するという急激な社会情勢の変化に対応し、昭和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年からの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人に及ぶ職員採用を行なったこと、また、消防本部・消防署を単独設置していることなどを要因として、人口</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人当たりの人件費等については、類似団体平均、北海道平均をともに上回っている。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特に、</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425.64k㎡</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広大な行政面積や河川等により分断された７つの集落ごとに公共施設等が整備されてきたことなどから、現在においても維持管理に要する物件費等が高水準となり、類似団体平均等を上回る要因となってい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8043</xdr:rowOff>
    </xdr:from>
    <xdr:to>
      <xdr:col>23</xdr:col>
      <xdr:colOff>133350</xdr:colOff>
      <xdr:row>82</xdr:row>
      <xdr:rowOff>50154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66943"/>
          <a:ext cx="838200" cy="4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3572</xdr:rowOff>
    </xdr:from>
    <xdr:to>
      <xdr:col>19</xdr:col>
      <xdr:colOff>133350</xdr:colOff>
      <xdr:row>82</xdr:row>
      <xdr:rowOff>8043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62472"/>
          <a:ext cx="889000" cy="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148165</xdr:rowOff>
    </xdr:from>
    <xdr:to>
      <xdr:col>15</xdr:col>
      <xdr:colOff>82550</xdr:colOff>
      <xdr:row>82</xdr:row>
      <xdr:rowOff>3572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35615"/>
          <a:ext cx="889000" cy="2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111694</xdr:rowOff>
    </xdr:from>
    <xdr:to>
      <xdr:col>11</xdr:col>
      <xdr:colOff>31750</xdr:colOff>
      <xdr:row>81</xdr:row>
      <xdr:rowOff>148165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99144"/>
          <a:ext cx="889000" cy="3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170804</xdr:rowOff>
    </xdr:from>
    <xdr:to>
      <xdr:col>23</xdr:col>
      <xdr:colOff>184150</xdr:colOff>
      <xdr:row>82</xdr:row>
      <xdr:rowOff>100954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0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142881</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03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128693</xdr:rowOff>
    </xdr:from>
    <xdr:to>
      <xdr:col>19</xdr:col>
      <xdr:colOff>184150</xdr:colOff>
      <xdr:row>82</xdr:row>
      <xdr:rowOff>58843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0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43620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1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124222</xdr:rowOff>
    </xdr:from>
    <xdr:to>
      <xdr:col>15</xdr:col>
      <xdr:colOff>133350</xdr:colOff>
      <xdr:row>82</xdr:row>
      <xdr:rowOff>54372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0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39149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97365</xdr:rowOff>
    </xdr:from>
    <xdr:to>
      <xdr:col>11</xdr:col>
      <xdr:colOff>82550</xdr:colOff>
      <xdr:row>82</xdr:row>
      <xdr:rowOff>27515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12292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7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60894</xdr:rowOff>
    </xdr:from>
    <xdr:to>
      <xdr:col>7</xdr:col>
      <xdr:colOff>31750</xdr:colOff>
      <xdr:row>81</xdr:row>
      <xdr:rowOff>162494</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4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147271</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34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年度より、削減率を平均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％としたことにより、当該指数は類似団体平均を大きく下回る状況が続いていたが、平成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％、令和元年度には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％としていた。令和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年度削減率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％となり、類似団体平均値と全国町村平均程度を上回っている。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123673</xdr:rowOff>
    </xdr:from>
    <xdr:to>
      <xdr:col>81</xdr:col>
      <xdr:colOff>44450</xdr:colOff>
      <xdr:row>85</xdr:row>
      <xdr:rowOff>169636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696923"/>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85</xdr:row>
      <xdr:rowOff>169636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742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123673</xdr:rowOff>
    </xdr:from>
    <xdr:to>
      <xdr:col>72</xdr:col>
      <xdr:colOff>203200</xdr:colOff>
      <xdr:row>85</xdr:row>
      <xdr:rowOff>169636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6969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123673</xdr:rowOff>
    </xdr:from>
    <xdr:to>
      <xdr:col>68</xdr:col>
      <xdr:colOff>152400</xdr:colOff>
      <xdr:row>86</xdr:row>
      <xdr:rowOff>21166</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69692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72873</xdr:rowOff>
    </xdr:from>
    <xdr:to>
      <xdr:col>81</xdr:col>
      <xdr:colOff>95250</xdr:colOff>
      <xdr:row>86</xdr:row>
      <xdr:rowOff>3023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44950</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61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72873</xdr:rowOff>
    </xdr:from>
    <xdr:to>
      <xdr:col>68</xdr:col>
      <xdr:colOff>203200</xdr:colOff>
      <xdr:row>86</xdr:row>
      <xdr:rowOff>3023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159250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73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企業進出等に伴う急激な人口及び行政需要の増大等への対応を背景として、昭和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名の職員採用を行ったこと、また、消防署を単独で設置していることが、類似団体平均を上回る最大の要因である。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年度には、行財政改革を目的として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名の勧奨退職者を含む</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の職員削減を断行するなど、継続的に適正な定員管理による行政運営を目指しているところであるが、今後とも、円滑な行政運営に必要な最低限の定員を見極め、退職者に対する補充のバランスに配慮しながら、定員管理に努めていくものである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歳退職者の任命替えによる再雇用等、早期の定員削減は困難な状況にもある。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137089</xdr:rowOff>
    </xdr:from>
    <xdr:to>
      <xdr:col>81</xdr:col>
      <xdr:colOff>44450</xdr:colOff>
      <xdr:row>64</xdr:row>
      <xdr:rowOff>7196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938439"/>
          <a:ext cx="838200" cy="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107597</xdr:rowOff>
    </xdr:from>
    <xdr:to>
      <xdr:col>77</xdr:col>
      <xdr:colOff>44450</xdr:colOff>
      <xdr:row>63</xdr:row>
      <xdr:rowOff>137089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908947"/>
          <a:ext cx="8890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107597</xdr:rowOff>
    </xdr:from>
    <xdr:to>
      <xdr:col>72</xdr:col>
      <xdr:colOff>203200</xdr:colOff>
      <xdr:row>63</xdr:row>
      <xdr:rowOff>122344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908947"/>
          <a:ext cx="8890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90170</xdr:rowOff>
    </xdr:from>
    <xdr:to>
      <xdr:col>68</xdr:col>
      <xdr:colOff>152400</xdr:colOff>
      <xdr:row>63</xdr:row>
      <xdr:rowOff>122344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8915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22172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127846</xdr:rowOff>
    </xdr:from>
    <xdr:to>
      <xdr:col>81</xdr:col>
      <xdr:colOff>95250</xdr:colOff>
      <xdr:row>64</xdr:row>
      <xdr:rowOff>57996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99923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9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86289</xdr:rowOff>
    </xdr:from>
    <xdr:to>
      <xdr:col>77</xdr:col>
      <xdr:colOff>95250</xdr:colOff>
      <xdr:row>64</xdr:row>
      <xdr:rowOff>16439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88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1216</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974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56797</xdr:rowOff>
    </xdr:from>
    <xdr:to>
      <xdr:col>73</xdr:col>
      <xdr:colOff>44450</xdr:colOff>
      <xdr:row>63</xdr:row>
      <xdr:rowOff>158397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85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143174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944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71544</xdr:rowOff>
    </xdr:from>
    <xdr:to>
      <xdr:col>68</xdr:col>
      <xdr:colOff>203200</xdr:colOff>
      <xdr:row>64</xdr:row>
      <xdr:rowOff>1694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157921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39370</xdr:rowOff>
    </xdr:from>
    <xdr:to>
      <xdr:col>64</xdr:col>
      <xdr:colOff>152400</xdr:colOff>
      <xdr:row>63</xdr:row>
      <xdr:rowOff>140970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125747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実質公債費比率については、令和３年度からの行財政改革推進計画に基づく起債の抑制により減少傾向であるが、類似団体平均は上回っている状況である。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今後も、公債費の抑制を図るとともに、過疎債などの財政上有利な起債を有効活用し、財政状況を鑑みて繰上償還を実施するなど比率低下を実現するよう各種対策を講じている。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30904</xdr:rowOff>
    </xdr:from>
    <xdr:to>
      <xdr:col>81</xdr:col>
      <xdr:colOff>44450</xdr:colOff>
      <xdr:row>43</xdr:row>
      <xdr:rowOff>79163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403254"/>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79163</xdr:rowOff>
    </xdr:from>
    <xdr:to>
      <xdr:col>77</xdr:col>
      <xdr:colOff>44450</xdr:colOff>
      <xdr:row>43</xdr:row>
      <xdr:rowOff>135467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4515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135467</xdr:rowOff>
    </xdr:from>
    <xdr:to>
      <xdr:col>72</xdr:col>
      <xdr:colOff>203200</xdr:colOff>
      <xdr:row>44</xdr:row>
      <xdr:rowOff>12277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5078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12277</xdr:rowOff>
    </xdr:from>
    <xdr:to>
      <xdr:col>68</xdr:col>
      <xdr:colOff>152400</xdr:colOff>
      <xdr:row>44</xdr:row>
      <xdr:rowOff>108796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55607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151554</xdr:rowOff>
    </xdr:from>
    <xdr:to>
      <xdr:col>81</xdr:col>
      <xdr:colOff>95250</xdr:colOff>
      <xdr:row>43</xdr:row>
      <xdr:rowOff>81704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123631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32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28363</xdr:rowOff>
    </xdr:from>
    <xdr:to>
      <xdr:col>77</xdr:col>
      <xdr:colOff>95250</xdr:colOff>
      <xdr:row>43</xdr:row>
      <xdr:rowOff>129963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114740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48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84667</xdr:rowOff>
    </xdr:from>
    <xdr:to>
      <xdr:col>73</xdr:col>
      <xdr:colOff>44450</xdr:colOff>
      <xdr:row>44</xdr:row>
      <xdr:rowOff>14817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171044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132927</xdr:rowOff>
    </xdr:from>
    <xdr:to>
      <xdr:col>68</xdr:col>
      <xdr:colOff>203200</xdr:colOff>
      <xdr:row>44</xdr:row>
      <xdr:rowOff>63077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47854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57996</xdr:rowOff>
    </xdr:from>
    <xdr:to>
      <xdr:col>64</xdr:col>
      <xdr:colOff>152400</xdr:colOff>
      <xdr:row>44</xdr:row>
      <xdr:rowOff>159596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144373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については、地方港湾白老港の建設等の大型事業や第三セクター等改革推進債の発行による地方債残高の増嵩とともに下水道整備に伴う企業債元金償還充当繰出金の増加等が主たる要因であ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年度以降、地方債発行額の抑制とともに繰上償還の実施により着実に地方債残高の低下を実現しており、令和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年度において発生なしとなったが、令和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年度は増加となった。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今後とも、現下の財政運営だけではなく、後世への責任ある行財政運営を行うことのできるよう、安定した財政基盤の確立を図っていく。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35862</xdr:rowOff>
    </xdr:from>
    <xdr:to>
      <xdr:col>72</xdr:col>
      <xdr:colOff>203200</xdr:colOff>
      <xdr:row>14</xdr:row>
      <xdr:rowOff>158810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436162"/>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158810</xdr:rowOff>
    </xdr:from>
    <xdr:to>
      <xdr:col>68</xdr:col>
      <xdr:colOff>152400</xdr:colOff>
      <xdr:row>15</xdr:row>
      <xdr:rowOff>105712</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559110"/>
          <a:ext cx="889000" cy="1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57694</xdr:rowOff>
    </xdr:from>
    <xdr:to>
      <xdr:col>81</xdr:col>
      <xdr:colOff>95250</xdr:colOff>
      <xdr:row>13</xdr:row>
      <xdr:rowOff>159294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2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29771</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2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156512</xdr:rowOff>
    </xdr:from>
    <xdr:to>
      <xdr:col>73</xdr:col>
      <xdr:colOff>44450</xdr:colOff>
      <xdr:row>14</xdr:row>
      <xdr:rowOff>86662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38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71439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47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108010</xdr:rowOff>
    </xdr:from>
    <xdr:to>
      <xdr:col>68</xdr:col>
      <xdr:colOff>203200</xdr:colOff>
      <xdr:row>15</xdr:row>
      <xdr:rowOff>38160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5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22937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59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54912</xdr:rowOff>
    </xdr:from>
    <xdr:to>
      <xdr:col>64</xdr:col>
      <xdr:colOff>152400</xdr:colOff>
      <xdr:row>15</xdr:row>
      <xdr:rowOff>156512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62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141289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713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北海道白老町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15,095
14,696
425.63
15,325,080
14,842,678
440,383
6,604,991
8,753,969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本町は消防署を単独で設置していることにより職員数においても類似団体を上回る状況にある。平成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年度より職員給与の削減率を平均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％としたことにより、当該指数は類似団体平均を下回る状況となったが、平成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％にしたことにより類似団体平均及び北海道平均を上回っている。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年度会計年度職員制度導入、令和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年度は会計年度職員の賞与の増により増加しており、類似団体平均を上回る状況にあり、今後も適正な人員管理により人件費の削減に努めていく。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154214</xdr:rowOff>
    </xdr:from>
    <xdr:to>
      <xdr:col>24</xdr:col>
      <xdr:colOff>25400</xdr:colOff>
      <xdr:row>37</xdr:row>
      <xdr:rowOff>80736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2641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154214</xdr:rowOff>
    </xdr:from>
    <xdr:to>
      <xdr:col>19</xdr:col>
      <xdr:colOff>187325</xdr:colOff>
      <xdr:row>37</xdr:row>
      <xdr:rowOff>37193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3264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15422</xdr:rowOff>
    </xdr:from>
    <xdr:to>
      <xdr:col>15</xdr:col>
      <xdr:colOff>98425</xdr:colOff>
      <xdr:row>37</xdr:row>
      <xdr:rowOff>37193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359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15422</xdr:rowOff>
    </xdr:from>
    <xdr:to>
      <xdr:col>11</xdr:col>
      <xdr:colOff>9525</xdr:colOff>
      <xdr:row>37</xdr:row>
      <xdr:rowOff>135164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59072"/>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29936</xdr:rowOff>
    </xdr:from>
    <xdr:to>
      <xdr:col>24</xdr:col>
      <xdr:colOff>76200</xdr:colOff>
      <xdr:row>37</xdr:row>
      <xdr:rowOff>131536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2013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4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103414</xdr:rowOff>
    </xdr:from>
    <xdr:to>
      <xdr:col>20</xdr:col>
      <xdr:colOff>38100</xdr:colOff>
      <xdr:row>37</xdr:row>
      <xdr:rowOff>33564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18341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157843</xdr:rowOff>
    </xdr:from>
    <xdr:to>
      <xdr:col>15</xdr:col>
      <xdr:colOff>149225</xdr:colOff>
      <xdr:row>37</xdr:row>
      <xdr:rowOff>87993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72770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136072</xdr:rowOff>
    </xdr:from>
    <xdr:to>
      <xdr:col>11</xdr:col>
      <xdr:colOff>60325</xdr:colOff>
      <xdr:row>37</xdr:row>
      <xdr:rowOff>66222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50999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物件費については、類似団体平均を下回る状況で推移していたが、令和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年度より上昇傾向となっており、令和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年度は類似団体平均を上回った。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近年は物価上昇による委託料の増など、物件費は増加傾向となっているが、内部管理経費等の縮減を行ない、比率の低減に努めたい。</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16</xdr:row>
      <xdr:rowOff>49276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73020"/>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154432</xdr:rowOff>
    </xdr:from>
    <xdr:to>
      <xdr:col>78</xdr:col>
      <xdr:colOff>69850</xdr:colOff>
      <xdr:row>15</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547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62992</xdr:rowOff>
    </xdr:from>
    <xdr:to>
      <xdr:col>73</xdr:col>
      <xdr:colOff>180975</xdr:colOff>
      <xdr:row>14</xdr:row>
      <xdr:rowOff>154432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632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44704</xdr:rowOff>
    </xdr:from>
    <xdr:to>
      <xdr:col>69</xdr:col>
      <xdr:colOff>92075</xdr:colOff>
      <xdr:row>14</xdr:row>
      <xdr:rowOff>62992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450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169926</xdr:rowOff>
    </xdr:from>
    <xdr:to>
      <xdr:col>82</xdr:col>
      <xdr:colOff>158750</xdr:colOff>
      <xdr:row>16</xdr:row>
      <xdr:rowOff>100076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142003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103632</xdr:rowOff>
    </xdr:from>
    <xdr:to>
      <xdr:col>74</xdr:col>
      <xdr:colOff>31750</xdr:colOff>
      <xdr:row>15</xdr:row>
      <xdr:rowOff>33782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43959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xdr:rowOff>
    </xdr:from>
    <xdr:to>
      <xdr:col>69</xdr:col>
      <xdr:colOff>142875</xdr:colOff>
      <xdr:row>14</xdr:row>
      <xdr:rowOff>113792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123969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扶助費については、類似団体平均と比較して低い状況ではあるが、今後社会保障費の増加に伴い扶助費の上昇も予想されることから、より一層の適正な事業の執行と上昇率の抑制に努めることとする。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167822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1567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53</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26307</xdr:rowOff>
    </xdr:from>
    <xdr:to>
      <xdr:col>15</xdr:col>
      <xdr:colOff>98425</xdr:colOff>
      <xdr:row>53</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13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26307</xdr:rowOff>
    </xdr:from>
    <xdr:to>
      <xdr:col>11</xdr:col>
      <xdr:colOff>9525</xdr:colOff>
      <xdr:row>53</xdr:row>
      <xdr:rowOff>58965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13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157843</xdr:rowOff>
    </xdr:from>
    <xdr:to>
      <xdr:col>15</xdr:col>
      <xdr:colOff>149225</xdr:colOff>
      <xdr:row>53</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98170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146957</xdr:rowOff>
    </xdr:from>
    <xdr:to>
      <xdr:col>11</xdr:col>
      <xdr:colOff>60325</xdr:colOff>
      <xdr:row>53</xdr:row>
      <xdr:rowOff>77107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87284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3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8165</xdr:rowOff>
    </xdr:from>
    <xdr:to>
      <xdr:col>6</xdr:col>
      <xdr:colOff>171450</xdr:colOff>
      <xdr:row>53</xdr:row>
      <xdr:rowOff>109765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119942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6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その他に係る経常収支比率は、類似団体平均を上回っている。これは、下水道事業や病院会計などへの繰出金が類似団体を上回っていることが要因である。平成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年度において工業団地造成事業等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特別会計の廃止、令和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特別養護老人ホーム事業特別会計民営化を行なったものの、依然として他の特別会計への繰出金が増大傾向にあることから、着実な財政運営を行なうとともに、連結赤字額を発生させることのないよう、財政健全化に向けた取組みを進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57150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47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59</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58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61</xdr:row>
      <xdr:rowOff>44450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58400"/>
          <a:ext cx="8890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61</xdr:row>
      <xdr:rowOff>44450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96500"/>
          <a:ext cx="8890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6350</xdr:rowOff>
    </xdr:from>
    <xdr:to>
      <xdr:col>82</xdr:col>
      <xdr:colOff>158750</xdr:colOff>
      <xdr:row>59</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165100</xdr:rowOff>
    </xdr:from>
    <xdr:to>
      <xdr:col>69</xdr:col>
      <xdr:colOff>142875</xdr:colOff>
      <xdr:row>61</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年度新型コロナウイルス感染症対策特別定額給付金事業により、補助費等が増加しているため、類似団体平均や北海道平均を上回っている。令和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年度補助費等は物価高騰対策支援金減により減少しているが、一般廃棄物広域処理に関する経費が増加しており、今後も増加が予想される。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補助期間を定めたサンセット方式の導入や事業の見直し等により今後とも一層の抑制に努めたい。</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35560</xdr:rowOff>
    </xdr:from>
    <xdr:to>
      <xdr:col>82</xdr:col>
      <xdr:colOff>107950</xdr:colOff>
      <xdr:row>36</xdr:row>
      <xdr:rowOff>24130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03631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24130</xdr:rowOff>
    </xdr:from>
    <xdr:to>
      <xdr:col>78</xdr:col>
      <xdr:colOff>69850</xdr:colOff>
      <xdr:row>36</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96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69850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84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167005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8490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156210</xdr:rowOff>
    </xdr:from>
    <xdr:to>
      <xdr:col>82</xdr:col>
      <xdr:colOff>158750</xdr:colOff>
      <xdr:row>35</xdr:row>
      <xdr:rowOff>86360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1287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144780</xdr:rowOff>
    </xdr:from>
    <xdr:to>
      <xdr:col>78</xdr:col>
      <xdr:colOff>120650</xdr:colOff>
      <xdr:row>36</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59707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3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19050</xdr:rowOff>
    </xdr:from>
    <xdr:to>
      <xdr:col>74</xdr:col>
      <xdr:colOff>31750</xdr:colOff>
      <xdr:row>36</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105427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116205</xdr:rowOff>
    </xdr:from>
    <xdr:to>
      <xdr:col>65</xdr:col>
      <xdr:colOff>53975</xdr:colOff>
      <xdr:row>37</xdr:row>
      <xdr:rowOff>46355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31132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7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公債費については、地方港湾白老港の建設など、過去からの大型事業の償還に伴い高水準で推移している。平成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年度にはバイオマス燃料化事業廃止に伴う繰上償還を実施しているが、依然として類似団体と比較して高い状況である。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年度からは病院改築に係る起債を発行しており、今後元利償還金について上昇していくと考えられる。今後は、財政状況を勘案した繰上償還の実施も含め、早期の数値改善に努めていく。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101854</xdr:rowOff>
    </xdr:from>
    <xdr:to>
      <xdr:col>24</xdr:col>
      <xdr:colOff>25400</xdr:colOff>
      <xdr:row>77</xdr:row>
      <xdr:rowOff>120142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3035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120142</xdr:rowOff>
    </xdr:from>
    <xdr:to>
      <xdr:col>19</xdr:col>
      <xdr:colOff>187325</xdr:colOff>
      <xdr:row>77</xdr:row>
      <xdr:rowOff>129287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3217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129287</xdr:rowOff>
    </xdr:from>
    <xdr:to>
      <xdr:col>15</xdr:col>
      <xdr:colOff>98425</xdr:colOff>
      <xdr:row>77</xdr:row>
      <xdr:rowOff>133858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3309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133858</xdr:rowOff>
    </xdr:from>
    <xdr:to>
      <xdr:col>11</xdr:col>
      <xdr:colOff>9525</xdr:colOff>
      <xdr:row>78</xdr:row>
      <xdr:rowOff>21844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3355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23131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69342</xdr:rowOff>
    </xdr:from>
    <xdr:to>
      <xdr:col>20</xdr:col>
      <xdr:colOff>38100</xdr:colOff>
      <xdr:row>77</xdr:row>
      <xdr:rowOff>170942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78487</xdr:rowOff>
    </xdr:from>
    <xdr:to>
      <xdr:col>15</xdr:col>
      <xdr:colOff>149225</xdr:colOff>
      <xdr:row>78</xdr:row>
      <xdr:rowOff>8637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164864</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83058</xdr:rowOff>
    </xdr:from>
    <xdr:to>
      <xdr:col>11</xdr:col>
      <xdr:colOff>60325</xdr:colOff>
      <xdr:row>78</xdr:row>
      <xdr:rowOff>13208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169435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近年は、厳しい財政状況を反映して、全体として減少傾向で推移していたが、令和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年度は増加となった。今後も行財政改革推進計画に基づき、後世への負担を少しでも軽減するようあらゆる経費の見直しや削減を行い、行財政改革を強力に進め財政の健全化に努める。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28702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5720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76</xdr:row>
      <xdr:rowOff>131572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157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131572</xdr:rowOff>
    </xdr:from>
    <xdr:to>
      <xdr:col>73</xdr:col>
      <xdr:colOff>180975</xdr:colOff>
      <xdr:row>77</xdr:row>
      <xdr:rowOff>14987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617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14987</xdr:rowOff>
    </xdr:from>
    <xdr:to>
      <xdr:col>69</xdr:col>
      <xdr:colOff>92075</xdr:colOff>
      <xdr:row>77</xdr:row>
      <xdr:rowOff>46989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166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165879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80772</xdr:rowOff>
    </xdr:from>
    <xdr:to>
      <xdr:col>74</xdr:col>
      <xdr:colOff>31750</xdr:colOff>
      <xdr:row>77</xdr:row>
      <xdr:rowOff>10922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21099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135637</xdr:rowOff>
    </xdr:from>
    <xdr:to>
      <xdr:col>69</xdr:col>
      <xdr:colOff>142875</xdr:colOff>
      <xdr:row>77</xdr:row>
      <xdr:rowOff>65787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50564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北海道白老町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142686</xdr:rowOff>
    </xdr:from>
    <xdr:to>
      <xdr:col>29</xdr:col>
      <xdr:colOff>127000</xdr:colOff>
      <xdr:row>16</xdr:row>
      <xdr:rowOff>78493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62061"/>
          <a:ext cx="647700" cy="107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78493</xdr:rowOff>
    </xdr:from>
    <xdr:to>
      <xdr:col>26</xdr:col>
      <xdr:colOff>50800</xdr:colOff>
      <xdr:row>16</xdr:row>
      <xdr:rowOff>120011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69318"/>
          <a:ext cx="698500" cy="41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97707</xdr:rowOff>
    </xdr:from>
    <xdr:to>
      <xdr:col>22</xdr:col>
      <xdr:colOff>114300</xdr:colOff>
      <xdr:row>16</xdr:row>
      <xdr:rowOff>120011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888532"/>
          <a:ext cx="698500" cy="22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97707</xdr:rowOff>
    </xdr:from>
    <xdr:to>
      <xdr:col>18</xdr:col>
      <xdr:colOff>177800</xdr:colOff>
      <xdr:row>16</xdr:row>
      <xdr:rowOff>167898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88532"/>
          <a:ext cx="698500" cy="70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91886</xdr:rowOff>
    </xdr:from>
    <xdr:to>
      <xdr:col>29</xdr:col>
      <xdr:colOff>177800</xdr:colOff>
      <xdr:row>16</xdr:row>
      <xdr:rowOff>22036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11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108413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5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27693</xdr:rowOff>
    </xdr:from>
    <xdr:to>
      <xdr:col>26</xdr:col>
      <xdr:colOff>101600</xdr:colOff>
      <xdr:row>16</xdr:row>
      <xdr:rowOff>129293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18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139470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87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69211</xdr:rowOff>
    </xdr:from>
    <xdr:to>
      <xdr:col>22</xdr:col>
      <xdr:colOff>165100</xdr:colOff>
      <xdr:row>16</xdr:row>
      <xdr:rowOff>170811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60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9538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2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46907</xdr:rowOff>
    </xdr:from>
    <xdr:to>
      <xdr:col>19</xdr:col>
      <xdr:colOff>38100</xdr:colOff>
      <xdr:row>16</xdr:row>
      <xdr:rowOff>148507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37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158684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117098</xdr:rowOff>
    </xdr:from>
    <xdr:to>
      <xdr:col>15</xdr:col>
      <xdr:colOff>101600</xdr:colOff>
      <xdr:row>17</xdr:row>
      <xdr:rowOff>47248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07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57425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7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209772</xdr:rowOff>
    </xdr:from>
    <xdr:to>
      <xdr:col>29</xdr:col>
      <xdr:colOff>127000</xdr:colOff>
      <xdr:row>34</xdr:row>
      <xdr:rowOff>234671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477222"/>
          <a:ext cx="647700" cy="2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111618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1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175425</xdr:rowOff>
    </xdr:from>
    <xdr:to>
      <xdr:col>26</xdr:col>
      <xdr:colOff>50800</xdr:colOff>
      <xdr:row>34</xdr:row>
      <xdr:rowOff>209772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442875"/>
          <a:ext cx="698500" cy="34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175425</xdr:rowOff>
    </xdr:from>
    <xdr:to>
      <xdr:col>22</xdr:col>
      <xdr:colOff>114300</xdr:colOff>
      <xdr:row>34</xdr:row>
      <xdr:rowOff>177654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42875"/>
          <a:ext cx="698500" cy="2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151003</xdr:rowOff>
    </xdr:from>
    <xdr:to>
      <xdr:col>18</xdr:col>
      <xdr:colOff>177800</xdr:colOff>
      <xdr:row>34</xdr:row>
      <xdr:rowOff>177654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418453"/>
          <a:ext cx="698500" cy="26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183871</xdr:rowOff>
    </xdr:from>
    <xdr:to>
      <xdr:col>29</xdr:col>
      <xdr:colOff>177800</xdr:colOff>
      <xdr:row>34</xdr:row>
      <xdr:rowOff>285471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51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28948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9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158972</xdr:rowOff>
    </xdr:from>
    <xdr:to>
      <xdr:col>26</xdr:col>
      <xdr:colOff>101600</xdr:colOff>
      <xdr:row>34</xdr:row>
      <xdr:rowOff>260572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26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270749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95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124625</xdr:rowOff>
    </xdr:from>
    <xdr:to>
      <xdr:col>22</xdr:col>
      <xdr:colOff>165100</xdr:colOff>
      <xdr:row>34</xdr:row>
      <xdr:rowOff>226225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92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236402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126854</xdr:rowOff>
    </xdr:from>
    <xdr:to>
      <xdr:col>19</xdr:col>
      <xdr:colOff>38100</xdr:colOff>
      <xdr:row>34</xdr:row>
      <xdr:rowOff>228454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94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238631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63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100203</xdr:rowOff>
    </xdr:from>
    <xdr:to>
      <xdr:col>15</xdr:col>
      <xdr:colOff>101600</xdr:colOff>
      <xdr:row>34</xdr:row>
      <xdr:rowOff>201803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367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211980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36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北海道白老町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15,095
14,696
425.63
15,325,080
14,842,678
440,383
6,604,991
8,753,969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15240</xdr:rowOff>
    </xdr:from>
    <xdr:to>
      <xdr:col>24</xdr:col>
      <xdr:colOff>63500</xdr:colOff>
      <xdr:row>34</xdr:row>
      <xdr:rowOff>114122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44540"/>
          <a:ext cx="838200" cy="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113233</xdr:rowOff>
    </xdr:from>
    <xdr:to>
      <xdr:col>19</xdr:col>
      <xdr:colOff>177800</xdr:colOff>
      <xdr:row>34</xdr:row>
      <xdr:rowOff>114122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42533"/>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103441</xdr:rowOff>
    </xdr:from>
    <xdr:to>
      <xdr:col>15</xdr:col>
      <xdr:colOff>50800</xdr:colOff>
      <xdr:row>34</xdr:row>
      <xdr:rowOff>113233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32741"/>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103441</xdr:rowOff>
    </xdr:from>
    <xdr:to>
      <xdr:col>10</xdr:col>
      <xdr:colOff>114300</xdr:colOff>
      <xdr:row>35</xdr:row>
      <xdr:rowOff>39827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32741"/>
          <a:ext cx="889000" cy="10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135890</xdr:rowOff>
    </xdr:from>
    <xdr:to>
      <xdr:col>24</xdr:col>
      <xdr:colOff>114300</xdr:colOff>
      <xdr:row>34</xdr:row>
      <xdr:rowOff>66040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9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158767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4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63322</xdr:rowOff>
    </xdr:from>
    <xdr:to>
      <xdr:col>20</xdr:col>
      <xdr:colOff>38100</xdr:colOff>
      <xdr:row>34</xdr:row>
      <xdr:rowOff>164922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9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9999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6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62433</xdr:rowOff>
    </xdr:from>
    <xdr:to>
      <xdr:col>15</xdr:col>
      <xdr:colOff>101600</xdr:colOff>
      <xdr:row>34</xdr:row>
      <xdr:rowOff>164033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9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9110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66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52641</xdr:rowOff>
    </xdr:from>
    <xdr:to>
      <xdr:col>10</xdr:col>
      <xdr:colOff>165100</xdr:colOff>
      <xdr:row>34</xdr:row>
      <xdr:rowOff>154241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8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170768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5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160477</xdr:rowOff>
    </xdr:from>
    <xdr:to>
      <xdr:col>6</xdr:col>
      <xdr:colOff>38100</xdr:colOff>
      <xdr:row>35</xdr:row>
      <xdr:rowOff>90627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8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107154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6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xdr:rowOff>
    </xdr:from>
    <xdr:to>
      <xdr:col>24</xdr:col>
      <xdr:colOff>63500</xdr:colOff>
      <xdr:row>58</xdr:row>
      <xdr:rowOff>30552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44207"/>
          <a:ext cx="838200" cy="3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3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30552</xdr:rowOff>
    </xdr:from>
    <xdr:to>
      <xdr:col>19</xdr:col>
      <xdr:colOff>177800</xdr:colOff>
      <xdr:row>58</xdr:row>
      <xdr:rowOff>34825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74652"/>
          <a:ext cx="889000" cy="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34825</xdr:rowOff>
    </xdr:from>
    <xdr:to>
      <xdr:col>15</xdr:col>
      <xdr:colOff>50800</xdr:colOff>
      <xdr:row>58</xdr:row>
      <xdr:rowOff>63967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78925"/>
          <a:ext cx="889000" cy="2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63967</xdr:rowOff>
    </xdr:from>
    <xdr:to>
      <xdr:col>10</xdr:col>
      <xdr:colOff>114300</xdr:colOff>
      <xdr:row>58</xdr:row>
      <xdr:rowOff>94005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08067"/>
          <a:ext cx="889000" cy="3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151582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120757</xdr:rowOff>
    </xdr:from>
    <xdr:to>
      <xdr:col>24</xdr:col>
      <xdr:colOff>114300</xdr:colOff>
      <xdr:row>58</xdr:row>
      <xdr:rowOff>50907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9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143634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4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151202</xdr:rowOff>
    </xdr:from>
    <xdr:to>
      <xdr:col>20</xdr:col>
      <xdr:colOff>38100</xdr:colOff>
      <xdr:row>58</xdr:row>
      <xdr:rowOff>81352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97879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9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155475</xdr:rowOff>
    </xdr:from>
    <xdr:to>
      <xdr:col>15</xdr:col>
      <xdr:colOff>101600</xdr:colOff>
      <xdr:row>58</xdr:row>
      <xdr:rowOff>85625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2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102152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0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13167</xdr:rowOff>
    </xdr:from>
    <xdr:to>
      <xdr:col>10</xdr:col>
      <xdr:colOff>165100</xdr:colOff>
      <xdr:row>58</xdr:row>
      <xdr:rowOff>114767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5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131294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3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43205</xdr:rowOff>
    </xdr:from>
    <xdr:to>
      <xdr:col>6</xdr:col>
      <xdr:colOff>38100</xdr:colOff>
      <xdr:row>58</xdr:row>
      <xdr:rowOff>144805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161332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6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30384</xdr:rowOff>
    </xdr:from>
    <xdr:to>
      <xdr:col>24</xdr:col>
      <xdr:colOff>63500</xdr:colOff>
      <xdr:row>76</xdr:row>
      <xdr:rowOff>109182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060584"/>
          <a:ext cx="838200" cy="7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19116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0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36509</xdr:rowOff>
    </xdr:from>
    <xdr:to>
      <xdr:col>19</xdr:col>
      <xdr:colOff>177800</xdr:colOff>
      <xdr:row>76</xdr:row>
      <xdr:rowOff>109182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066709"/>
          <a:ext cx="889000" cy="7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153441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5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36509</xdr:rowOff>
    </xdr:from>
    <xdr:to>
      <xdr:col>15</xdr:col>
      <xdr:colOff>50800</xdr:colOff>
      <xdr:row>76</xdr:row>
      <xdr:rowOff>87213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066709"/>
          <a:ext cx="889000" cy="5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157807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87213</xdr:rowOff>
    </xdr:from>
    <xdr:to>
      <xdr:col>10</xdr:col>
      <xdr:colOff>114300</xdr:colOff>
      <xdr:row>76</xdr:row>
      <xdr:rowOff>154468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117413"/>
          <a:ext cx="889000" cy="6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156298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169443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151034</xdr:rowOff>
    </xdr:from>
    <xdr:to>
      <xdr:col>24</xdr:col>
      <xdr:colOff>114300</xdr:colOff>
      <xdr:row>76</xdr:row>
      <xdr:rowOff>81184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00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2460</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86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58382</xdr:rowOff>
    </xdr:from>
    <xdr:to>
      <xdr:col>20</xdr:col>
      <xdr:colOff>38100</xdr:colOff>
      <xdr:row>76</xdr:row>
      <xdr:rowOff>159982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0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5059</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86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157159</xdr:rowOff>
    </xdr:from>
    <xdr:to>
      <xdr:col>15</xdr:col>
      <xdr:colOff>101600</xdr:colOff>
      <xdr:row>76</xdr:row>
      <xdr:rowOff>87309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01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103837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79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36413</xdr:rowOff>
    </xdr:from>
    <xdr:to>
      <xdr:col>10</xdr:col>
      <xdr:colOff>165100</xdr:colOff>
      <xdr:row>76</xdr:row>
      <xdr:rowOff>138013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06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154540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84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103668</xdr:rowOff>
    </xdr:from>
    <xdr:to>
      <xdr:col>6</xdr:col>
      <xdr:colOff>38100</xdr:colOff>
      <xdr:row>77</xdr:row>
      <xdr:rowOff>33818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13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50344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90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37864</xdr:rowOff>
    </xdr:from>
    <xdr:to>
      <xdr:col>24</xdr:col>
      <xdr:colOff>63500</xdr:colOff>
      <xdr:row>95</xdr:row>
      <xdr:rowOff>138460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325614"/>
          <a:ext cx="838200" cy="10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37864</xdr:rowOff>
    </xdr:from>
    <xdr:to>
      <xdr:col>19</xdr:col>
      <xdr:colOff>177800</xdr:colOff>
      <xdr:row>96</xdr:row>
      <xdr:rowOff>37288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25614"/>
          <a:ext cx="889000" cy="17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122631</xdr:rowOff>
    </xdr:from>
    <xdr:to>
      <xdr:col>15</xdr:col>
      <xdr:colOff>50800</xdr:colOff>
      <xdr:row>96</xdr:row>
      <xdr:rowOff>37288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10381"/>
          <a:ext cx="889000" cy="8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122631</xdr:rowOff>
    </xdr:from>
    <xdr:to>
      <xdr:col>10</xdr:col>
      <xdr:colOff>114300</xdr:colOff>
      <xdr:row>97</xdr:row>
      <xdr:rowOff>109807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10381"/>
          <a:ext cx="889000" cy="33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87660</xdr:rowOff>
    </xdr:from>
    <xdr:to>
      <xdr:col>24</xdr:col>
      <xdr:colOff>114300</xdr:colOff>
      <xdr:row>96</xdr:row>
      <xdr:rowOff>17810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66087</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5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158514</xdr:rowOff>
    </xdr:from>
    <xdr:to>
      <xdr:col>20</xdr:col>
      <xdr:colOff>38100</xdr:colOff>
      <xdr:row>95</xdr:row>
      <xdr:rowOff>88664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7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105191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05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157938</xdr:rowOff>
    </xdr:from>
    <xdr:to>
      <xdr:col>15</xdr:col>
      <xdr:colOff>101600</xdr:colOff>
      <xdr:row>96</xdr:row>
      <xdr:rowOff>88088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4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79215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3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71831</xdr:rowOff>
    </xdr:from>
    <xdr:to>
      <xdr:col>10</xdr:col>
      <xdr:colOff>165100</xdr:colOff>
      <xdr:row>96</xdr:row>
      <xdr:rowOff>1981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5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164558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5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59007</xdr:rowOff>
    </xdr:from>
    <xdr:to>
      <xdr:col>6</xdr:col>
      <xdr:colOff>38100</xdr:colOff>
      <xdr:row>97</xdr:row>
      <xdr:rowOff>160607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8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151734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8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89930</xdr:rowOff>
    </xdr:from>
    <xdr:to>
      <xdr:col>55</xdr:col>
      <xdr:colOff>0</xdr:colOff>
      <xdr:row>36</xdr:row>
      <xdr:rowOff>52524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090680"/>
          <a:ext cx="838200" cy="13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407</xdr:rowOff>
    </xdr:from>
    <xdr:to>
      <xdr:col>50</xdr:col>
      <xdr:colOff>114300</xdr:colOff>
      <xdr:row>36</xdr:row>
      <xdr:rowOff>52524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172607"/>
          <a:ext cx="889000" cy="5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407</xdr:rowOff>
    </xdr:from>
    <xdr:to>
      <xdr:col>45</xdr:col>
      <xdr:colOff>177800</xdr:colOff>
      <xdr:row>36</xdr:row>
      <xdr:rowOff>21522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172607"/>
          <a:ext cx="889000" cy="2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61037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114047</xdr:rowOff>
    </xdr:from>
    <xdr:to>
      <xdr:col>41</xdr:col>
      <xdr:colOff>50800</xdr:colOff>
      <xdr:row>36</xdr:row>
      <xdr:rowOff>21522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771897"/>
          <a:ext cx="889000" cy="42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39130</xdr:rowOff>
    </xdr:from>
    <xdr:to>
      <xdr:col>55</xdr:col>
      <xdr:colOff>50800</xdr:colOff>
      <xdr:row>35</xdr:row>
      <xdr:rowOff>140730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3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62007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891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1724</xdr:rowOff>
    </xdr:from>
    <xdr:to>
      <xdr:col>50</xdr:col>
      <xdr:colOff>165100</xdr:colOff>
      <xdr:row>36</xdr:row>
      <xdr:rowOff>103324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7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119851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49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121057</xdr:rowOff>
    </xdr:from>
    <xdr:to>
      <xdr:col>46</xdr:col>
      <xdr:colOff>38100</xdr:colOff>
      <xdr:row>36</xdr:row>
      <xdr:rowOff>51207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2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67734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897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142172</xdr:rowOff>
    </xdr:from>
    <xdr:to>
      <xdr:col>41</xdr:col>
      <xdr:colOff>101600</xdr:colOff>
      <xdr:row>36</xdr:row>
      <xdr:rowOff>72322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4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88849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1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63247</xdr:rowOff>
    </xdr:from>
    <xdr:to>
      <xdr:col>36</xdr:col>
      <xdr:colOff>165100</xdr:colOff>
      <xdr:row>33</xdr:row>
      <xdr:rowOff>164847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72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9924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49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65634</xdr:rowOff>
    </xdr:from>
    <xdr:to>
      <xdr:col>55</xdr:col>
      <xdr:colOff>0</xdr:colOff>
      <xdr:row>56</xdr:row>
      <xdr:rowOff>92627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666834"/>
          <a:ext cx="838200" cy="2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39173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40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92627</xdr:rowOff>
    </xdr:from>
    <xdr:to>
      <xdr:col>50</xdr:col>
      <xdr:colOff>114300</xdr:colOff>
      <xdr:row>56</xdr:row>
      <xdr:rowOff>94945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693827"/>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94945</xdr:rowOff>
    </xdr:from>
    <xdr:to>
      <xdr:col>45</xdr:col>
      <xdr:colOff>177800</xdr:colOff>
      <xdr:row>56</xdr:row>
      <xdr:rowOff>145772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696145"/>
          <a:ext cx="889000" cy="5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49126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135169</xdr:rowOff>
    </xdr:from>
    <xdr:to>
      <xdr:col>41</xdr:col>
      <xdr:colOff>50800</xdr:colOff>
      <xdr:row>56</xdr:row>
      <xdr:rowOff>145772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736369"/>
          <a:ext cx="889000" cy="1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14834</xdr:rowOff>
    </xdr:from>
    <xdr:to>
      <xdr:col>55</xdr:col>
      <xdr:colOff>50800</xdr:colOff>
      <xdr:row>56</xdr:row>
      <xdr:rowOff>116434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1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37711</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46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41827</xdr:rowOff>
    </xdr:from>
    <xdr:to>
      <xdr:col>50</xdr:col>
      <xdr:colOff>165100</xdr:colOff>
      <xdr:row>56</xdr:row>
      <xdr:rowOff>143427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4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159954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4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44145</xdr:rowOff>
    </xdr:from>
    <xdr:to>
      <xdr:col>46</xdr:col>
      <xdr:colOff>38100</xdr:colOff>
      <xdr:row>56</xdr:row>
      <xdr:rowOff>145745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4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162272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4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94972</xdr:rowOff>
    </xdr:from>
    <xdr:to>
      <xdr:col>41</xdr:col>
      <xdr:colOff>101600</xdr:colOff>
      <xdr:row>57</xdr:row>
      <xdr:rowOff>25122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9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16249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78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84369</xdr:rowOff>
    </xdr:from>
    <xdr:to>
      <xdr:col>36</xdr:col>
      <xdr:colOff>165100</xdr:colOff>
      <xdr:row>57</xdr:row>
      <xdr:rowOff>14519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5646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77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98879</xdr:rowOff>
    </xdr:from>
    <xdr:to>
      <xdr:col>55</xdr:col>
      <xdr:colOff>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98879</xdr:rowOff>
    </xdr:from>
    <xdr:to>
      <xdr:col>50</xdr:col>
      <xdr:colOff>114300</xdr:colOff>
      <xdr:row>79</xdr:row>
      <xdr:rowOff>98879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94917</xdr:rowOff>
    </xdr:from>
    <xdr:to>
      <xdr:col>45</xdr:col>
      <xdr:colOff>177800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639467"/>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89942</xdr:rowOff>
    </xdr:from>
    <xdr:to>
      <xdr:col>41</xdr:col>
      <xdr:colOff>50800</xdr:colOff>
      <xdr:row>79</xdr:row>
      <xdr:rowOff>94917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634492"/>
          <a:ext cx="8890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44117</xdr:rowOff>
    </xdr:from>
    <xdr:to>
      <xdr:col>41</xdr:col>
      <xdr:colOff>101600</xdr:colOff>
      <xdr:row>79</xdr:row>
      <xdr:rowOff>145717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8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136844</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8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39142</xdr:rowOff>
    </xdr:from>
    <xdr:to>
      <xdr:col>36</xdr:col>
      <xdr:colOff>165100</xdr:colOff>
      <xdr:row>79</xdr:row>
      <xdr:rowOff>140742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8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131869</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76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35122</xdr:rowOff>
    </xdr:from>
    <xdr:to>
      <xdr:col>55</xdr:col>
      <xdr:colOff>0</xdr:colOff>
      <xdr:row>95</xdr:row>
      <xdr:rowOff>69126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322872"/>
          <a:ext cx="8382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55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69126</xdr:rowOff>
    </xdr:from>
    <xdr:to>
      <xdr:col>50</xdr:col>
      <xdr:colOff>114300</xdr:colOff>
      <xdr:row>95</xdr:row>
      <xdr:rowOff>72389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356876"/>
          <a:ext cx="889000" cy="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72389</xdr:rowOff>
    </xdr:from>
    <xdr:to>
      <xdr:col>45</xdr:col>
      <xdr:colOff>177800</xdr:colOff>
      <xdr:row>95</xdr:row>
      <xdr:rowOff>135860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360139"/>
          <a:ext cx="889000" cy="6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167912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127002</xdr:rowOff>
    </xdr:from>
    <xdr:to>
      <xdr:col>41</xdr:col>
      <xdr:colOff>50800</xdr:colOff>
      <xdr:row>95</xdr:row>
      <xdr:rowOff>135860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414752"/>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140107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99993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155772</xdr:rowOff>
    </xdr:from>
    <xdr:to>
      <xdr:col>55</xdr:col>
      <xdr:colOff>50800</xdr:colOff>
      <xdr:row>95</xdr:row>
      <xdr:rowOff>85922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27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7199</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12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18326</xdr:rowOff>
    </xdr:from>
    <xdr:to>
      <xdr:col>50</xdr:col>
      <xdr:colOff>165100</xdr:colOff>
      <xdr:row>95</xdr:row>
      <xdr:rowOff>119926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30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136453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08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21589</xdr:rowOff>
    </xdr:from>
    <xdr:to>
      <xdr:col>46</xdr:col>
      <xdr:colOff>38100</xdr:colOff>
      <xdr:row>95</xdr:row>
      <xdr:rowOff>123189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30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139716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08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85060</xdr:rowOff>
    </xdr:from>
    <xdr:to>
      <xdr:col>41</xdr:col>
      <xdr:colOff>101600</xdr:colOff>
      <xdr:row>96</xdr:row>
      <xdr:rowOff>15210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3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31737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1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76202</xdr:rowOff>
    </xdr:from>
    <xdr:to>
      <xdr:col>36</xdr:col>
      <xdr:colOff>165100</xdr:colOff>
      <xdr:row>96</xdr:row>
      <xdr:rowOff>6352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3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22879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3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40012</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26562"/>
          <a:ext cx="889000"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40012</xdr:rowOff>
    </xdr:from>
    <xdr:to>
      <xdr:col>71</xdr:col>
      <xdr:colOff>177800</xdr:colOff>
      <xdr:row>39</xdr:row>
      <xdr:rowOff>44210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26562"/>
          <a:ext cx="889000" cy="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160662</xdr:rowOff>
    </xdr:from>
    <xdr:to>
      <xdr:col>72</xdr:col>
      <xdr:colOff>38100</xdr:colOff>
      <xdr:row>39</xdr:row>
      <xdr:rowOff>90812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7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81939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6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164860</xdr:rowOff>
    </xdr:from>
    <xdr:to>
      <xdr:col>67</xdr:col>
      <xdr:colOff>101600</xdr:colOff>
      <xdr:row>39</xdr:row>
      <xdr:rowOff>95010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86137</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57333" y="6772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133519</xdr:rowOff>
    </xdr:from>
    <xdr:to>
      <xdr:col>85</xdr:col>
      <xdr:colOff>127000</xdr:colOff>
      <xdr:row>74</xdr:row>
      <xdr:rowOff>143275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820819"/>
          <a:ext cx="838200" cy="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101818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6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143275</xdr:rowOff>
    </xdr:from>
    <xdr:to>
      <xdr:col>81</xdr:col>
      <xdr:colOff>50800</xdr:colOff>
      <xdr:row>74</xdr:row>
      <xdr:rowOff>145324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830575"/>
          <a:ext cx="889000" cy="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132942</xdr:rowOff>
    </xdr:from>
    <xdr:to>
      <xdr:col>76</xdr:col>
      <xdr:colOff>114300</xdr:colOff>
      <xdr:row>74</xdr:row>
      <xdr:rowOff>145324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820242"/>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132942</xdr:rowOff>
    </xdr:from>
    <xdr:to>
      <xdr:col>71</xdr:col>
      <xdr:colOff>177800</xdr:colOff>
      <xdr:row>74</xdr:row>
      <xdr:rowOff>143047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820242"/>
          <a:ext cx="8890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48189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82719</xdr:rowOff>
    </xdr:from>
    <xdr:to>
      <xdr:col>85</xdr:col>
      <xdr:colOff>177800</xdr:colOff>
      <xdr:row>75</xdr:row>
      <xdr:rowOff>12869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77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105596</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62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92475</xdr:rowOff>
    </xdr:from>
    <xdr:to>
      <xdr:col>81</xdr:col>
      <xdr:colOff>101600</xdr:colOff>
      <xdr:row>75</xdr:row>
      <xdr:rowOff>22625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77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39152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5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94524</xdr:rowOff>
    </xdr:from>
    <xdr:to>
      <xdr:col>76</xdr:col>
      <xdr:colOff>165100</xdr:colOff>
      <xdr:row>75</xdr:row>
      <xdr:rowOff>24674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78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41201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55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82142</xdr:rowOff>
    </xdr:from>
    <xdr:to>
      <xdr:col>72</xdr:col>
      <xdr:colOff>38100</xdr:colOff>
      <xdr:row>75</xdr:row>
      <xdr:rowOff>12292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76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28819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54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92247</xdr:rowOff>
    </xdr:from>
    <xdr:to>
      <xdr:col>67</xdr:col>
      <xdr:colOff>101600</xdr:colOff>
      <xdr:row>75</xdr:row>
      <xdr:rowOff>22397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77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38924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55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170363</xdr:rowOff>
    </xdr:from>
    <xdr:to>
      <xdr:col>85</xdr:col>
      <xdr:colOff>127000</xdr:colOff>
      <xdr:row>96</xdr:row>
      <xdr:rowOff>85438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458113"/>
          <a:ext cx="838200" cy="8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121832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8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85438</xdr:rowOff>
    </xdr:from>
    <xdr:to>
      <xdr:col>81</xdr:col>
      <xdr:colOff>50800</xdr:colOff>
      <xdr:row>96</xdr:row>
      <xdr:rowOff>136416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544638"/>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44147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7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125457</xdr:rowOff>
    </xdr:from>
    <xdr:to>
      <xdr:col>76</xdr:col>
      <xdr:colOff>114300</xdr:colOff>
      <xdr:row>96</xdr:row>
      <xdr:rowOff>136416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584657"/>
          <a:ext cx="889000" cy="1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123677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125457</xdr:rowOff>
    </xdr:from>
    <xdr:to>
      <xdr:col>71</xdr:col>
      <xdr:colOff>177800</xdr:colOff>
      <xdr:row>97</xdr:row>
      <xdr:rowOff>88737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584657"/>
          <a:ext cx="889000" cy="13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119563</xdr:rowOff>
    </xdr:from>
    <xdr:to>
      <xdr:col>85</xdr:col>
      <xdr:colOff>177800</xdr:colOff>
      <xdr:row>96</xdr:row>
      <xdr:rowOff>49713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40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142440</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25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34638</xdr:rowOff>
    </xdr:from>
    <xdr:to>
      <xdr:col>81</xdr:col>
      <xdr:colOff>101600</xdr:colOff>
      <xdr:row>96</xdr:row>
      <xdr:rowOff>136238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49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152765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26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85616</xdr:rowOff>
    </xdr:from>
    <xdr:to>
      <xdr:col>76</xdr:col>
      <xdr:colOff>165100</xdr:colOff>
      <xdr:row>97</xdr:row>
      <xdr:rowOff>15766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54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32293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32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74657</xdr:rowOff>
    </xdr:from>
    <xdr:to>
      <xdr:col>72</xdr:col>
      <xdr:colOff>38100</xdr:colOff>
      <xdr:row>97</xdr:row>
      <xdr:rowOff>4807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53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21334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3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37937</xdr:rowOff>
    </xdr:from>
    <xdr:to>
      <xdr:col>67</xdr:col>
      <xdr:colOff>101600</xdr:colOff>
      <xdr:row>97</xdr:row>
      <xdr:rowOff>139537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6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156064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4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27996</xdr:rowOff>
    </xdr:from>
    <xdr:to>
      <xdr:col>116</xdr:col>
      <xdr:colOff>63500</xdr:colOff>
      <xdr:row>34</xdr:row>
      <xdr:rowOff>22347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5342946"/>
          <a:ext cx="838200" cy="50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123579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638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22347</xdr:rowOff>
    </xdr:from>
    <xdr:to>
      <xdr:col>111</xdr:col>
      <xdr:colOff>177800</xdr:colOff>
      <xdr:row>39</xdr:row>
      <xdr:rowOff>28192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5851647"/>
          <a:ext cx="889000" cy="86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83329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28192</xdr:rowOff>
    </xdr:from>
    <xdr:to>
      <xdr:col>107</xdr:col>
      <xdr:colOff>50800</xdr:colOff>
      <xdr:row>39</xdr:row>
      <xdr:rowOff>38104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714742"/>
          <a:ext cx="889000" cy="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101552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78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38104</xdr:rowOff>
    </xdr:from>
    <xdr:to>
      <xdr:col>102</xdr:col>
      <xdr:colOff>114300</xdr:colOff>
      <xdr:row>39</xdr:row>
      <xdr:rowOff>90894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724654"/>
          <a:ext cx="889000" cy="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109814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79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148646</xdr:rowOff>
    </xdr:from>
    <xdr:to>
      <xdr:col>116</xdr:col>
      <xdr:colOff>114300</xdr:colOff>
      <xdr:row>31</xdr:row>
      <xdr:rowOff>78796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529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101673</xdr:rowOff>
    </xdr:from>
    <xdr:ext cx="534377"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524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142997</xdr:rowOff>
    </xdr:from>
    <xdr:to>
      <xdr:col>112</xdr:col>
      <xdr:colOff>38100</xdr:colOff>
      <xdr:row>34</xdr:row>
      <xdr:rowOff>73147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580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89674</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56111" y="55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148842</xdr:rowOff>
    </xdr:from>
    <xdr:to>
      <xdr:col>107</xdr:col>
      <xdr:colOff>101600</xdr:colOff>
      <xdr:row>39</xdr:row>
      <xdr:rowOff>78992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6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95519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43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158754</xdr:rowOff>
    </xdr:from>
    <xdr:to>
      <xdr:col>102</xdr:col>
      <xdr:colOff>165100</xdr:colOff>
      <xdr:row>39</xdr:row>
      <xdr:rowOff>88904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105430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44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40094</xdr:rowOff>
    </xdr:from>
    <xdr:to>
      <xdr:col>98</xdr:col>
      <xdr:colOff>38100</xdr:colOff>
      <xdr:row>39</xdr:row>
      <xdr:rowOff>141694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2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132821</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7017" y="6819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123698</xdr:rowOff>
    </xdr:from>
    <xdr:to>
      <xdr:col>116</xdr:col>
      <xdr:colOff>63500</xdr:colOff>
      <xdr:row>57</xdr:row>
      <xdr:rowOff>42945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724898"/>
          <a:ext cx="838200" cy="9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17435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9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42945</xdr:rowOff>
    </xdr:from>
    <xdr:to>
      <xdr:col>111</xdr:col>
      <xdr:colOff>177800</xdr:colOff>
      <xdr:row>57</xdr:row>
      <xdr:rowOff>44488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815595"/>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140708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150330</xdr:rowOff>
    </xdr:from>
    <xdr:to>
      <xdr:col>107</xdr:col>
      <xdr:colOff>50800</xdr:colOff>
      <xdr:row>57</xdr:row>
      <xdr:rowOff>44488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751530"/>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140936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40831</xdr:rowOff>
    </xdr:from>
    <xdr:to>
      <xdr:col>102</xdr:col>
      <xdr:colOff>114300</xdr:colOff>
      <xdr:row>56</xdr:row>
      <xdr:rowOff>150330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642031"/>
          <a:ext cx="889000" cy="10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34123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80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72898</xdr:rowOff>
    </xdr:from>
    <xdr:to>
      <xdr:col>116</xdr:col>
      <xdr:colOff>114300</xdr:colOff>
      <xdr:row>57</xdr:row>
      <xdr:rowOff>3048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67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95775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52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163595</xdr:rowOff>
    </xdr:from>
    <xdr:to>
      <xdr:col>112</xdr:col>
      <xdr:colOff>38100</xdr:colOff>
      <xdr:row>57</xdr:row>
      <xdr:rowOff>93745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7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110272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4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165138</xdr:rowOff>
    </xdr:from>
    <xdr:to>
      <xdr:col>107</xdr:col>
      <xdr:colOff>101600</xdr:colOff>
      <xdr:row>57</xdr:row>
      <xdr:rowOff>95288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76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111815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4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99530</xdr:rowOff>
    </xdr:from>
    <xdr:to>
      <xdr:col>102</xdr:col>
      <xdr:colOff>165100</xdr:colOff>
      <xdr:row>57</xdr:row>
      <xdr:rowOff>29680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0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20807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9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161481</xdr:rowOff>
    </xdr:from>
    <xdr:to>
      <xdr:col>98</xdr:col>
      <xdr:colOff>38100</xdr:colOff>
      <xdr:row>56</xdr:row>
      <xdr:rowOff>91631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5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108158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36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119400</xdr:rowOff>
    </xdr:from>
    <xdr:to>
      <xdr:col>116</xdr:col>
      <xdr:colOff>63500</xdr:colOff>
      <xdr:row>72</xdr:row>
      <xdr:rowOff>9055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292350"/>
          <a:ext cx="838200" cy="6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112224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79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9055</xdr:rowOff>
    </xdr:from>
    <xdr:to>
      <xdr:col>111</xdr:col>
      <xdr:colOff>177800</xdr:colOff>
      <xdr:row>72</xdr:row>
      <xdr:rowOff>74732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353455"/>
          <a:ext cx="889000" cy="6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74093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102370</xdr:rowOff>
    </xdr:from>
    <xdr:to>
      <xdr:col>107</xdr:col>
      <xdr:colOff>50800</xdr:colOff>
      <xdr:row>72</xdr:row>
      <xdr:rowOff>74732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103870"/>
          <a:ext cx="889000" cy="31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102370</xdr:rowOff>
    </xdr:from>
    <xdr:to>
      <xdr:col>102</xdr:col>
      <xdr:colOff>114300</xdr:colOff>
      <xdr:row>72</xdr:row>
      <xdr:rowOff>89957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103870"/>
          <a:ext cx="889000" cy="33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104589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100040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68600</xdr:rowOff>
    </xdr:from>
    <xdr:to>
      <xdr:col>116</xdr:col>
      <xdr:colOff>114300</xdr:colOff>
      <xdr:row>71</xdr:row>
      <xdr:rowOff>170200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24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91477</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09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129705</xdr:rowOff>
    </xdr:from>
    <xdr:to>
      <xdr:col>112</xdr:col>
      <xdr:colOff>38100</xdr:colOff>
      <xdr:row>72</xdr:row>
      <xdr:rowOff>59855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3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76382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07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23932</xdr:rowOff>
    </xdr:from>
    <xdr:to>
      <xdr:col>107</xdr:col>
      <xdr:colOff>101600</xdr:colOff>
      <xdr:row>72</xdr:row>
      <xdr:rowOff>125532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36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142059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14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51570</xdr:rowOff>
    </xdr:from>
    <xdr:to>
      <xdr:col>102</xdr:col>
      <xdr:colOff>165100</xdr:colOff>
      <xdr:row>70</xdr:row>
      <xdr:rowOff>153170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05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68</xdr:row>
      <xdr:rowOff>169697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182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39157</xdr:rowOff>
    </xdr:from>
    <xdr:to>
      <xdr:col>98</xdr:col>
      <xdr:colOff>38100</xdr:colOff>
      <xdr:row>72</xdr:row>
      <xdr:rowOff>140757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38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157284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15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人件費は、近年はほぼ横ばいの状況であったが増加傾向にあり、類似団体平均を大きく上回っている。昭和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名の職員採用を行ったこと、また、消防署を単独で設置していることが、類似団体平均を上回る主な要因である。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投資及び出資金については、改築事業である病院及び介護医療院整備に係る繰出しが増加要因となっている。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上回っている状況である。一般廃棄物広域処理経費、国民健康保険病院事業会計繰出金、下水道事業会計繰出金が依然として高い水準となっている。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北海道白老町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15,095
14,696
425.63
15,325,080
14,842,678
440,383
6,604,991
8,753,969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105639</xdr:rowOff>
    </xdr:from>
    <xdr:to>
      <xdr:col>24</xdr:col>
      <xdr:colOff>63500</xdr:colOff>
      <xdr:row>33</xdr:row>
      <xdr:rowOff>67234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592039"/>
          <a:ext cx="838200" cy="1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143129</xdr:rowOff>
    </xdr:from>
    <xdr:to>
      <xdr:col>19</xdr:col>
      <xdr:colOff>177800</xdr:colOff>
      <xdr:row>33</xdr:row>
      <xdr:rowOff>67234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629529"/>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143129</xdr:rowOff>
    </xdr:from>
    <xdr:to>
      <xdr:col>15</xdr:col>
      <xdr:colOff>50800</xdr:colOff>
      <xdr:row>33</xdr:row>
      <xdr:rowOff>11912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29529"/>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11912</xdr:rowOff>
    </xdr:from>
    <xdr:to>
      <xdr:col>10</xdr:col>
      <xdr:colOff>114300</xdr:colOff>
      <xdr:row>33</xdr:row>
      <xdr:rowOff>75463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669762"/>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54839</xdr:rowOff>
    </xdr:from>
    <xdr:to>
      <xdr:col>24</xdr:col>
      <xdr:colOff>114300</xdr:colOff>
      <xdr:row>32</xdr:row>
      <xdr:rowOff>156439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4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77716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9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16434</xdr:rowOff>
    </xdr:from>
    <xdr:to>
      <xdr:col>20</xdr:col>
      <xdr:colOff>38100</xdr:colOff>
      <xdr:row>33</xdr:row>
      <xdr:rowOff>118034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7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134561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4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92329</xdr:rowOff>
    </xdr:from>
    <xdr:to>
      <xdr:col>15</xdr:col>
      <xdr:colOff>101600</xdr:colOff>
      <xdr:row>33</xdr:row>
      <xdr:rowOff>22479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39006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5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132562</xdr:rowOff>
    </xdr:from>
    <xdr:to>
      <xdr:col>10</xdr:col>
      <xdr:colOff>165100</xdr:colOff>
      <xdr:row>33</xdr:row>
      <xdr:rowOff>62712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1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79239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9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24663</xdr:rowOff>
    </xdr:from>
    <xdr:to>
      <xdr:col>6</xdr:col>
      <xdr:colOff>38100</xdr:colOff>
      <xdr:row>33</xdr:row>
      <xdr:rowOff>126263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142790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5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122673</xdr:rowOff>
    </xdr:from>
    <xdr:to>
      <xdr:col>24</xdr:col>
      <xdr:colOff>63500</xdr:colOff>
      <xdr:row>55</xdr:row>
      <xdr:rowOff>73395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380973"/>
          <a:ext cx="838200" cy="12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121185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50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73395</xdr:rowOff>
    </xdr:from>
    <xdr:to>
      <xdr:col>19</xdr:col>
      <xdr:colOff>177800</xdr:colOff>
      <xdr:row>55</xdr:row>
      <xdr:rowOff>136031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03145"/>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136031</xdr:rowOff>
    </xdr:from>
    <xdr:to>
      <xdr:col>15</xdr:col>
      <xdr:colOff>50800</xdr:colOff>
      <xdr:row>56</xdr:row>
      <xdr:rowOff>4940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565781"/>
          <a:ext cx="889000" cy="4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4940</xdr:rowOff>
    </xdr:from>
    <xdr:to>
      <xdr:col>10</xdr:col>
      <xdr:colOff>114300</xdr:colOff>
      <xdr:row>56</xdr:row>
      <xdr:rowOff>157638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06140"/>
          <a:ext cx="889000" cy="15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71873</xdr:rowOff>
    </xdr:from>
    <xdr:to>
      <xdr:col>24</xdr:col>
      <xdr:colOff>114300</xdr:colOff>
      <xdr:row>55</xdr:row>
      <xdr:rowOff>2023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3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94750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8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22595</xdr:rowOff>
    </xdr:from>
    <xdr:to>
      <xdr:col>20</xdr:col>
      <xdr:colOff>38100</xdr:colOff>
      <xdr:row>55</xdr:row>
      <xdr:rowOff>124195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140722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22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85231</xdr:rowOff>
    </xdr:from>
    <xdr:to>
      <xdr:col>15</xdr:col>
      <xdr:colOff>101600</xdr:colOff>
      <xdr:row>56</xdr:row>
      <xdr:rowOff>15381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31908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9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125590</xdr:rowOff>
    </xdr:from>
    <xdr:to>
      <xdr:col>10</xdr:col>
      <xdr:colOff>165100</xdr:colOff>
      <xdr:row>56</xdr:row>
      <xdr:rowOff>55740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5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72267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30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106838</xdr:rowOff>
    </xdr:from>
    <xdr:to>
      <xdr:col>6</xdr:col>
      <xdr:colOff>38100</xdr:colOff>
      <xdr:row>57</xdr:row>
      <xdr:rowOff>36988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28115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80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8671</xdr:rowOff>
    </xdr:from>
    <xdr:to>
      <xdr:col>24</xdr:col>
      <xdr:colOff>63500</xdr:colOff>
      <xdr:row>76</xdr:row>
      <xdr:rowOff>19681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038871"/>
          <a:ext cx="838200" cy="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8671</xdr:rowOff>
    </xdr:from>
    <xdr:to>
      <xdr:col>19</xdr:col>
      <xdr:colOff>177800</xdr:colOff>
      <xdr:row>76</xdr:row>
      <xdr:rowOff>119249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38871"/>
          <a:ext cx="889000" cy="11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75124</xdr:rowOff>
    </xdr:from>
    <xdr:to>
      <xdr:col>15</xdr:col>
      <xdr:colOff>50800</xdr:colOff>
      <xdr:row>76</xdr:row>
      <xdr:rowOff>119249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05324"/>
          <a:ext cx="889000" cy="4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40827</xdr:rowOff>
    </xdr:from>
    <xdr:to>
      <xdr:col>10</xdr:col>
      <xdr:colOff>114300</xdr:colOff>
      <xdr:row>76</xdr:row>
      <xdr:rowOff>75124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899577"/>
          <a:ext cx="889000" cy="20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53367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140331</xdr:rowOff>
    </xdr:from>
    <xdr:to>
      <xdr:col>24</xdr:col>
      <xdr:colOff>114300</xdr:colOff>
      <xdr:row>76</xdr:row>
      <xdr:rowOff>70481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163208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50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129320</xdr:rowOff>
    </xdr:from>
    <xdr:to>
      <xdr:col>20</xdr:col>
      <xdr:colOff>38100</xdr:colOff>
      <xdr:row>76</xdr:row>
      <xdr:rowOff>59469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880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75997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68449</xdr:rowOff>
    </xdr:from>
    <xdr:to>
      <xdr:col>15</xdr:col>
      <xdr:colOff>101600</xdr:colOff>
      <xdr:row>76</xdr:row>
      <xdr:rowOff>170049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9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15125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7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24324</xdr:rowOff>
    </xdr:from>
    <xdr:to>
      <xdr:col>10</xdr:col>
      <xdr:colOff>165100</xdr:colOff>
      <xdr:row>76</xdr:row>
      <xdr:rowOff>125924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5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142451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2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161477</xdr:rowOff>
    </xdr:from>
    <xdr:to>
      <xdr:col>6</xdr:col>
      <xdr:colOff>38100</xdr:colOff>
      <xdr:row>75</xdr:row>
      <xdr:rowOff>91627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108154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2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139050</xdr:rowOff>
    </xdr:from>
    <xdr:to>
      <xdr:col>24</xdr:col>
      <xdr:colOff>63500</xdr:colOff>
      <xdr:row>98</xdr:row>
      <xdr:rowOff>42774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69700"/>
          <a:ext cx="838200" cy="7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47958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50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42774</xdr:rowOff>
    </xdr:from>
    <xdr:to>
      <xdr:col>19</xdr:col>
      <xdr:colOff>177800</xdr:colOff>
      <xdr:row>98</xdr:row>
      <xdr:rowOff>98134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44874"/>
          <a:ext cx="889000" cy="5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98134</xdr:rowOff>
    </xdr:from>
    <xdr:to>
      <xdr:col>15</xdr:col>
      <xdr:colOff>50800</xdr:colOff>
      <xdr:row>98</xdr:row>
      <xdr:rowOff>109252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00234"/>
          <a:ext cx="889000" cy="1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109252</xdr:rowOff>
    </xdr:from>
    <xdr:to>
      <xdr:col>10</xdr:col>
      <xdr:colOff>114300</xdr:colOff>
      <xdr:row>98</xdr:row>
      <xdr:rowOff>127524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1352"/>
          <a:ext cx="889000" cy="1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20959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9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88250</xdr:rowOff>
    </xdr:from>
    <xdr:to>
      <xdr:col>24</xdr:col>
      <xdr:colOff>114300</xdr:colOff>
      <xdr:row>98</xdr:row>
      <xdr:rowOff>18400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1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111127</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70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163424</xdr:rowOff>
    </xdr:from>
    <xdr:to>
      <xdr:col>20</xdr:col>
      <xdr:colOff>38100</xdr:colOff>
      <xdr:row>98</xdr:row>
      <xdr:rowOff>93574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9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110101</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569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47334</xdr:rowOff>
    </xdr:from>
    <xdr:to>
      <xdr:col>15</xdr:col>
      <xdr:colOff>101600</xdr:colOff>
      <xdr:row>98</xdr:row>
      <xdr:rowOff>148934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4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165461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58452</xdr:rowOff>
    </xdr:from>
    <xdr:to>
      <xdr:col>10</xdr:col>
      <xdr:colOff>165100</xdr:colOff>
      <xdr:row>98</xdr:row>
      <xdr:rowOff>160052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5129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3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76724</xdr:rowOff>
    </xdr:from>
    <xdr:to>
      <xdr:col>6</xdr:col>
      <xdr:colOff>38100</xdr:colOff>
      <xdr:row>99</xdr:row>
      <xdr:rowOff>6874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23401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5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152763</xdr:rowOff>
    </xdr:from>
    <xdr:to>
      <xdr:col>55</xdr:col>
      <xdr:colOff>0</xdr:colOff>
      <xdr:row>39</xdr:row>
      <xdr:rowOff>13317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96413"/>
          <a:ext cx="8382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18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160600</xdr:rowOff>
    </xdr:from>
    <xdr:to>
      <xdr:col>50</xdr:col>
      <xdr:colOff>114300</xdr:colOff>
      <xdr:row>39</xdr:row>
      <xdr:rowOff>13317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75700"/>
          <a:ext cx="8890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123698</xdr:rowOff>
    </xdr:from>
    <xdr:to>
      <xdr:col>45</xdr:col>
      <xdr:colOff>177800</xdr:colOff>
      <xdr:row>38</xdr:row>
      <xdr:rowOff>160600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38798"/>
          <a:ext cx="889000" cy="3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123698</xdr:rowOff>
    </xdr:from>
    <xdr:to>
      <xdr:col>41</xdr:col>
      <xdr:colOff>50800</xdr:colOff>
      <xdr:row>39</xdr:row>
      <xdr:rowOff>13643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38798"/>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101963</xdr:rowOff>
    </xdr:from>
    <xdr:to>
      <xdr:col>55</xdr:col>
      <xdr:colOff>50800</xdr:colOff>
      <xdr:row>38</xdr:row>
      <xdr:rowOff>32113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4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124840</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9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133967</xdr:rowOff>
    </xdr:from>
    <xdr:to>
      <xdr:col>50</xdr:col>
      <xdr:colOff>165100</xdr:colOff>
      <xdr:row>39</xdr:row>
      <xdr:rowOff>64117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55244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41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109800</xdr:rowOff>
    </xdr:from>
    <xdr:to>
      <xdr:col>46</xdr:col>
      <xdr:colOff>38100</xdr:colOff>
      <xdr:row>39</xdr:row>
      <xdr:rowOff>39950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2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31077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1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72898</xdr:rowOff>
    </xdr:from>
    <xdr:to>
      <xdr:col>41</xdr:col>
      <xdr:colOff>101600</xdr:colOff>
      <xdr:row>39</xdr:row>
      <xdr:rowOff>3048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165625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134293</xdr:rowOff>
    </xdr:from>
    <xdr:to>
      <xdr:col>36</xdr:col>
      <xdr:colOff>165100</xdr:colOff>
      <xdr:row>39</xdr:row>
      <xdr:rowOff>64443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55570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42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7373</xdr:rowOff>
    </xdr:from>
    <xdr:to>
      <xdr:col>55</xdr:col>
      <xdr:colOff>0</xdr:colOff>
      <xdr:row>59</xdr:row>
      <xdr:rowOff>46682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122923"/>
          <a:ext cx="838200" cy="3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27947</xdr:rowOff>
    </xdr:from>
    <xdr:to>
      <xdr:col>50</xdr:col>
      <xdr:colOff>114300</xdr:colOff>
      <xdr:row>59</xdr:row>
      <xdr:rowOff>46682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143497"/>
          <a:ext cx="889000" cy="1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27947</xdr:rowOff>
    </xdr:from>
    <xdr:to>
      <xdr:col>45</xdr:col>
      <xdr:colOff>177800</xdr:colOff>
      <xdr:row>59</xdr:row>
      <xdr:rowOff>32443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43497"/>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61301</xdr:rowOff>
    </xdr:from>
    <xdr:to>
      <xdr:col>41</xdr:col>
      <xdr:colOff>50800</xdr:colOff>
      <xdr:row>59</xdr:row>
      <xdr:rowOff>32443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05401"/>
          <a:ext cx="889000" cy="14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128023</xdr:rowOff>
    </xdr:from>
    <xdr:to>
      <xdr:col>55</xdr:col>
      <xdr:colOff>50800</xdr:colOff>
      <xdr:row>59</xdr:row>
      <xdr:rowOff>58173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42950</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8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167332</xdr:rowOff>
    </xdr:from>
    <xdr:to>
      <xdr:col>50</xdr:col>
      <xdr:colOff>165100</xdr:colOff>
      <xdr:row>59</xdr:row>
      <xdr:rowOff>97482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11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88609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20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148597</xdr:rowOff>
    </xdr:from>
    <xdr:to>
      <xdr:col>46</xdr:col>
      <xdr:colOff>38100</xdr:colOff>
      <xdr:row>59</xdr:row>
      <xdr:rowOff>78747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69874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8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153093</xdr:rowOff>
    </xdr:from>
    <xdr:to>
      <xdr:col>41</xdr:col>
      <xdr:colOff>101600</xdr:colOff>
      <xdr:row>59</xdr:row>
      <xdr:rowOff>83243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9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74370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8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10501</xdr:rowOff>
    </xdr:from>
    <xdr:to>
      <xdr:col>36</xdr:col>
      <xdr:colOff>165100</xdr:colOff>
      <xdr:row>58</xdr:row>
      <xdr:rowOff>112101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5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103228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142770</xdr:rowOff>
    </xdr:from>
    <xdr:to>
      <xdr:col>55</xdr:col>
      <xdr:colOff>0</xdr:colOff>
      <xdr:row>77</xdr:row>
      <xdr:rowOff>149889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44420"/>
          <a:ext cx="8382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55118</xdr:rowOff>
    </xdr:from>
    <xdr:to>
      <xdr:col>50</xdr:col>
      <xdr:colOff>114300</xdr:colOff>
      <xdr:row>77</xdr:row>
      <xdr:rowOff>149889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56768"/>
          <a:ext cx="889000" cy="9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145481</xdr:rowOff>
    </xdr:from>
    <xdr:to>
      <xdr:col>45</xdr:col>
      <xdr:colOff>177800</xdr:colOff>
      <xdr:row>77</xdr:row>
      <xdr:rowOff>55118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175681"/>
          <a:ext cx="889000" cy="8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134666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70810</xdr:rowOff>
    </xdr:from>
    <xdr:to>
      <xdr:col>41</xdr:col>
      <xdr:colOff>50800</xdr:colOff>
      <xdr:row>76</xdr:row>
      <xdr:rowOff>145481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101010"/>
          <a:ext cx="889000" cy="7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109717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91970</xdr:rowOff>
    </xdr:from>
    <xdr:to>
      <xdr:col>55</xdr:col>
      <xdr:colOff>50800</xdr:colOff>
      <xdr:row>78</xdr:row>
      <xdr:rowOff>22120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70397</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7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99089</xdr:rowOff>
    </xdr:from>
    <xdr:to>
      <xdr:col>50</xdr:col>
      <xdr:colOff>165100</xdr:colOff>
      <xdr:row>78</xdr:row>
      <xdr:rowOff>29239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0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20366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39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4318</xdr:rowOff>
    </xdr:from>
    <xdr:to>
      <xdr:col>46</xdr:col>
      <xdr:colOff>38100</xdr:colOff>
      <xdr:row>77</xdr:row>
      <xdr:rowOff>105918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0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122445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98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94681</xdr:rowOff>
    </xdr:from>
    <xdr:to>
      <xdr:col>41</xdr:col>
      <xdr:colOff>101600</xdr:colOff>
      <xdr:row>77</xdr:row>
      <xdr:rowOff>24831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2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41357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90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20010</xdr:rowOff>
    </xdr:from>
    <xdr:to>
      <xdr:col>36</xdr:col>
      <xdr:colOff>165100</xdr:colOff>
      <xdr:row>76</xdr:row>
      <xdr:rowOff>121610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05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138137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153188</xdr:rowOff>
    </xdr:from>
    <xdr:to>
      <xdr:col>55</xdr:col>
      <xdr:colOff>0</xdr:colOff>
      <xdr:row>91</xdr:row>
      <xdr:rowOff>28220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583688"/>
          <a:ext cx="8382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29032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16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28220</xdr:rowOff>
    </xdr:from>
    <xdr:to>
      <xdr:col>50</xdr:col>
      <xdr:colOff>114300</xdr:colOff>
      <xdr:row>91</xdr:row>
      <xdr:rowOff>92097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5630170"/>
          <a:ext cx="889000" cy="6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160279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92097</xdr:rowOff>
    </xdr:from>
    <xdr:to>
      <xdr:col>45</xdr:col>
      <xdr:colOff>177800</xdr:colOff>
      <xdr:row>92</xdr:row>
      <xdr:rowOff>103527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5694047"/>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7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156682</xdr:rowOff>
    </xdr:from>
    <xdr:to>
      <xdr:col>41</xdr:col>
      <xdr:colOff>50800</xdr:colOff>
      <xdr:row>92</xdr:row>
      <xdr:rowOff>103527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5758632"/>
          <a:ext cx="889000" cy="11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2492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158441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102388</xdr:rowOff>
    </xdr:from>
    <xdr:to>
      <xdr:col>55</xdr:col>
      <xdr:colOff>50800</xdr:colOff>
      <xdr:row>91</xdr:row>
      <xdr:rowOff>32538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53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33883</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46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148870</xdr:rowOff>
    </xdr:from>
    <xdr:to>
      <xdr:col>50</xdr:col>
      <xdr:colOff>165100</xdr:colOff>
      <xdr:row>91</xdr:row>
      <xdr:rowOff>79020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95547</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535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41297</xdr:rowOff>
    </xdr:from>
    <xdr:to>
      <xdr:col>46</xdr:col>
      <xdr:colOff>38100</xdr:colOff>
      <xdr:row>91</xdr:row>
      <xdr:rowOff>142897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564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159424</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5" y="1541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52727</xdr:rowOff>
    </xdr:from>
    <xdr:to>
      <xdr:col>41</xdr:col>
      <xdr:colOff>101600</xdr:colOff>
      <xdr:row>92</xdr:row>
      <xdr:rowOff>154327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582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170854</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61795" y="1560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105882</xdr:rowOff>
    </xdr:from>
    <xdr:to>
      <xdr:col>36</xdr:col>
      <xdr:colOff>165100</xdr:colOff>
      <xdr:row>92</xdr:row>
      <xdr:rowOff>36032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570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52559</xdr:rowOff>
    </xdr:from>
    <xdr:ext cx="599010"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672795" y="1548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20289</xdr:rowOff>
    </xdr:from>
    <xdr:to>
      <xdr:col>85</xdr:col>
      <xdr:colOff>127000</xdr:colOff>
      <xdr:row>36</xdr:row>
      <xdr:rowOff>151930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192489"/>
          <a:ext cx="838200" cy="13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113276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8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67903</xdr:rowOff>
    </xdr:from>
    <xdr:to>
      <xdr:col>81</xdr:col>
      <xdr:colOff>50800</xdr:colOff>
      <xdr:row>36</xdr:row>
      <xdr:rowOff>151930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240103"/>
          <a:ext cx="889000" cy="8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67903</xdr:rowOff>
    </xdr:from>
    <xdr:to>
      <xdr:col>76</xdr:col>
      <xdr:colOff>114300</xdr:colOff>
      <xdr:row>36</xdr:row>
      <xdr:rowOff>114750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240103"/>
          <a:ext cx="889000" cy="4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45207</xdr:rowOff>
    </xdr:from>
    <xdr:to>
      <xdr:col>71</xdr:col>
      <xdr:colOff>177800</xdr:colOff>
      <xdr:row>36</xdr:row>
      <xdr:rowOff>114750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17407"/>
          <a:ext cx="889000" cy="6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39095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140939</xdr:rowOff>
    </xdr:from>
    <xdr:to>
      <xdr:col>85</xdr:col>
      <xdr:colOff>177800</xdr:colOff>
      <xdr:row>36</xdr:row>
      <xdr:rowOff>71089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4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163816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9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101130</xdr:rowOff>
    </xdr:from>
    <xdr:to>
      <xdr:col>81</xdr:col>
      <xdr:colOff>101600</xdr:colOff>
      <xdr:row>37</xdr:row>
      <xdr:rowOff>31280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7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47807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4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17103</xdr:rowOff>
    </xdr:from>
    <xdr:to>
      <xdr:col>76</xdr:col>
      <xdr:colOff>165100</xdr:colOff>
      <xdr:row>36</xdr:row>
      <xdr:rowOff>118703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8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135230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6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63950</xdr:rowOff>
    </xdr:from>
    <xdr:to>
      <xdr:col>72</xdr:col>
      <xdr:colOff>38100</xdr:colOff>
      <xdr:row>36</xdr:row>
      <xdr:rowOff>165550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10627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1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165857</xdr:rowOff>
    </xdr:from>
    <xdr:to>
      <xdr:col>67</xdr:col>
      <xdr:colOff>101600</xdr:colOff>
      <xdr:row>36</xdr:row>
      <xdr:rowOff>96007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6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112534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4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128259</xdr:rowOff>
    </xdr:from>
    <xdr:to>
      <xdr:col>85</xdr:col>
      <xdr:colOff>127000</xdr:colOff>
      <xdr:row>58</xdr:row>
      <xdr:rowOff>42447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900909"/>
          <a:ext cx="838200" cy="8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32389</xdr:rowOff>
    </xdr:from>
    <xdr:to>
      <xdr:col>81</xdr:col>
      <xdr:colOff>50800</xdr:colOff>
      <xdr:row>58</xdr:row>
      <xdr:rowOff>42447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805039"/>
          <a:ext cx="889000" cy="18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143249</xdr:rowOff>
    </xdr:from>
    <xdr:to>
      <xdr:col>76</xdr:col>
      <xdr:colOff>114300</xdr:colOff>
      <xdr:row>57</xdr:row>
      <xdr:rowOff>32389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744449"/>
          <a:ext cx="889000" cy="6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143249</xdr:rowOff>
    </xdr:from>
    <xdr:to>
      <xdr:col>71</xdr:col>
      <xdr:colOff>177800</xdr:colOff>
      <xdr:row>57</xdr:row>
      <xdr:rowOff>164400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744449"/>
          <a:ext cx="889000" cy="19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111621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8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77459</xdr:rowOff>
    </xdr:from>
    <xdr:to>
      <xdr:col>85</xdr:col>
      <xdr:colOff>177800</xdr:colOff>
      <xdr:row>58</xdr:row>
      <xdr:rowOff>7609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85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55886</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2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163097</xdr:rowOff>
    </xdr:from>
    <xdr:to>
      <xdr:col>81</xdr:col>
      <xdr:colOff>101600</xdr:colOff>
      <xdr:row>58</xdr:row>
      <xdr:rowOff>93247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84374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2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153039</xdr:rowOff>
    </xdr:from>
    <xdr:to>
      <xdr:col>76</xdr:col>
      <xdr:colOff>165100</xdr:colOff>
      <xdr:row>57</xdr:row>
      <xdr:rowOff>83189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75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99716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52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92449</xdr:rowOff>
    </xdr:from>
    <xdr:to>
      <xdr:col>72</xdr:col>
      <xdr:colOff>38100</xdr:colOff>
      <xdr:row>57</xdr:row>
      <xdr:rowOff>22599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69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39126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46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113600</xdr:rowOff>
    </xdr:from>
    <xdr:to>
      <xdr:col>67</xdr:col>
      <xdr:colOff>101600</xdr:colOff>
      <xdr:row>58</xdr:row>
      <xdr:rowOff>43750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8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34877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97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40012</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4562"/>
          <a:ext cx="889000"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40012</xdr:rowOff>
    </xdr:from>
    <xdr:to>
      <xdr:col>71</xdr:col>
      <xdr:colOff>177800</xdr:colOff>
      <xdr:row>79</xdr:row>
      <xdr:rowOff>44210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84562"/>
          <a:ext cx="889000" cy="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160662</xdr:rowOff>
    </xdr:from>
    <xdr:to>
      <xdr:col>72</xdr:col>
      <xdr:colOff>38100</xdr:colOff>
      <xdr:row>79</xdr:row>
      <xdr:rowOff>90812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81939</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62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164860</xdr:rowOff>
    </xdr:from>
    <xdr:to>
      <xdr:col>67</xdr:col>
      <xdr:colOff>101600</xdr:colOff>
      <xdr:row>79</xdr:row>
      <xdr:rowOff>95010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86137</xdr:rowOff>
    </xdr:from>
    <xdr:ext cx="313932"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57333" y="13630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133519</xdr:rowOff>
    </xdr:from>
    <xdr:to>
      <xdr:col>85</xdr:col>
      <xdr:colOff>127000</xdr:colOff>
      <xdr:row>94</xdr:row>
      <xdr:rowOff>143275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249819"/>
          <a:ext cx="838200" cy="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101818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8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143275</xdr:rowOff>
    </xdr:from>
    <xdr:to>
      <xdr:col>81</xdr:col>
      <xdr:colOff>50800</xdr:colOff>
      <xdr:row>94</xdr:row>
      <xdr:rowOff>145323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259575"/>
          <a:ext cx="8890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132942</xdr:rowOff>
    </xdr:from>
    <xdr:to>
      <xdr:col>76</xdr:col>
      <xdr:colOff>114300</xdr:colOff>
      <xdr:row>94</xdr:row>
      <xdr:rowOff>145323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249242"/>
          <a:ext cx="889000" cy="1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132942</xdr:rowOff>
    </xdr:from>
    <xdr:to>
      <xdr:col>71</xdr:col>
      <xdr:colOff>177800</xdr:colOff>
      <xdr:row>94</xdr:row>
      <xdr:rowOff>143047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249242"/>
          <a:ext cx="8890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48179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82719</xdr:rowOff>
    </xdr:from>
    <xdr:to>
      <xdr:col>85</xdr:col>
      <xdr:colOff>177800</xdr:colOff>
      <xdr:row>95</xdr:row>
      <xdr:rowOff>12869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19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105596</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05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92475</xdr:rowOff>
    </xdr:from>
    <xdr:to>
      <xdr:col>81</xdr:col>
      <xdr:colOff>101600</xdr:colOff>
      <xdr:row>95</xdr:row>
      <xdr:rowOff>22625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2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39152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98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94523</xdr:rowOff>
    </xdr:from>
    <xdr:to>
      <xdr:col>76</xdr:col>
      <xdr:colOff>165100</xdr:colOff>
      <xdr:row>95</xdr:row>
      <xdr:rowOff>24673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21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41200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98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82142</xdr:rowOff>
    </xdr:from>
    <xdr:to>
      <xdr:col>72</xdr:col>
      <xdr:colOff>38100</xdr:colOff>
      <xdr:row>95</xdr:row>
      <xdr:rowOff>12292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1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28819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97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92247</xdr:rowOff>
    </xdr:from>
    <xdr:to>
      <xdr:col>67</xdr:col>
      <xdr:colOff>101600</xdr:colOff>
      <xdr:row>95</xdr:row>
      <xdr:rowOff>22397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20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38924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98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民生費については年々増加傾向であるが、その要因として、各種社会保障経費が増加しており、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今後も増加が予想されるため、より一層の適正な事業執行及び上昇率の抑制に努めた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衛生費については、類似団体平均を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大きく上回っている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が、改築事業である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病院及び介護医療院整備</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事業が増加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土木費については、町営住宅の老朽化に伴う改修工事等が増加したことが主な要因となっている。今後も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改修事業が進められていく予定であるが、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公営住宅長寿命化計画に基づき、改善の必要性を考慮しながら、建替え、廃止、維持管理の方向性を判断していく。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北海道白老町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財政調整基金残高については、「財政健全化プラン」施行後における着実な積立てにより、令和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1,106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1,272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1,253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1,449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百万円と少しづつ基金の残高を増やすことができたが、令和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1,141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年度から白老町行財政改革推進計画をもとに財政調整基金を</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億円を下回らないよう努めている。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町立病院資金不足による財政調整基金から繰入している状況が続いていることから、安定した行政運営体制の構築に努めたい。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北海道白老町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連結実質赤字比率については、平成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年度以降、各会計への計画的な繰出金により確実に減少し、平成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年度における介護老人保健施設会計、平成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年度における国民健康保険事業会計が赤字決算となっている。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なお、国民健康保険事業会計については、平成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より広域化が開始となり、国民健康保険の運営が市町村単位から北海道単位となり、国民健康保険税については、北海道から示される納付金及び納付金を集めるのに必要な標準保険料率を参考に市町村が保険料率を定めて賦課することとなり、北海道に納める納付金は、市町村における加入者の所得や医療費水準により増減する仕組みとなっており、所得や医療費が高い市町村は納付金の割り当てが多くなるため、医療費の抑制に向けた取組みを進め、繰出金の縮減を図ることが必要と考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下水道事業は、令和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日より地方公営企業法の規定を全部適用し、公営企業会計となった。（公共：昭和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年度～令和元年度、環境：平成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年度～令和元年度まで特別会計）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特別養護老人ホーム事業特別会計が令和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年度末で民営化したため、その他会計の対象会計はなくなったことになる。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とも、各会計間の収支バランスに配慮し、計画的な繰出し等を実施することにより、赤字会計の発生がないように努めるとともに、各会計の経営状況の改善に努めることで、繰出金の減額を図り、安定した行財政運営の実現に努めたい。</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なお、令和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年度の介護医療院開院に伴い、令和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年度末に白老町立介護医療院事業特別会計を新設している。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15325080</v>
      </c>
      <c r="BO4" s="371"/>
      <c r="BP4" s="371"/>
      <c r="BQ4" s="371"/>
      <c r="BR4" s="371"/>
      <c r="BS4" s="371"/>
      <c r="BT4" s="371"/>
      <c r="BU4" s="372"/>
      <c r="BV4" s="370">
        <v>13737216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6.7</v>
      </c>
      <c r="CU4" s="377"/>
      <c r="CV4" s="377"/>
      <c r="CW4" s="377"/>
      <c r="CX4" s="377"/>
      <c r="CY4" s="377"/>
      <c r="CZ4" s="377"/>
      <c r="DA4" s="378"/>
      <c r="DB4" s="376">
        <v>4.9000000000000004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14842678</v>
      </c>
      <c r="BO5" s="408"/>
      <c r="BP5" s="408"/>
      <c r="BQ5" s="408"/>
      <c r="BR5" s="408"/>
      <c r="BS5" s="408"/>
      <c r="BT5" s="408"/>
      <c r="BU5" s="409"/>
      <c r="BV5" s="407">
        <v>13417619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89.8</v>
      </c>
      <c r="CU5" s="405"/>
      <c r="CV5" s="405"/>
      <c r="CW5" s="405"/>
      <c r="CX5" s="405"/>
      <c r="CY5" s="405"/>
      <c r="CZ5" s="405"/>
      <c r="DA5" s="406"/>
      <c r="DB5" s="404">
        <v>88.6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482402</v>
      </c>
      <c r="BO6" s="408"/>
      <c r="BP6" s="408"/>
      <c r="BQ6" s="408"/>
      <c r="BR6" s="408"/>
      <c r="BS6" s="408"/>
      <c r="BT6" s="408"/>
      <c r="BU6" s="409"/>
      <c r="BV6" s="407">
        <v>319597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89.8</v>
      </c>
      <c r="CU6" s="445"/>
      <c r="CV6" s="445"/>
      <c r="CW6" s="445"/>
      <c r="CX6" s="445"/>
      <c r="CY6" s="445"/>
      <c r="CZ6" s="445"/>
      <c r="DA6" s="446"/>
      <c r="DB6" s="444">
        <v>88.7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42019</v>
      </c>
      <c r="BO7" s="408"/>
      <c r="BP7" s="408"/>
      <c r="BQ7" s="408"/>
      <c r="BR7" s="408"/>
      <c r="BS7" s="408"/>
      <c r="BT7" s="408"/>
      <c r="BU7" s="409"/>
      <c r="BV7" s="407">
        <v>463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6604991</v>
      </c>
      <c r="CU7" s="408"/>
      <c r="CV7" s="408"/>
      <c r="CW7" s="408"/>
      <c r="CX7" s="408"/>
      <c r="CY7" s="408"/>
      <c r="CZ7" s="408"/>
      <c r="DA7" s="409"/>
      <c r="DB7" s="407">
        <v>6456631</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440383</v>
      </c>
      <c r="BO8" s="408"/>
      <c r="BP8" s="408"/>
      <c r="BQ8" s="408"/>
      <c r="BR8" s="408"/>
      <c r="BS8" s="408"/>
      <c r="BT8" s="408"/>
      <c r="BU8" s="409"/>
      <c r="BV8" s="407">
        <v>319134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0.38</v>
      </c>
      <c r="CU8" s="448"/>
      <c r="CV8" s="448"/>
      <c r="CW8" s="448"/>
      <c r="CX8" s="448"/>
      <c r="CY8" s="448"/>
      <c r="CZ8" s="448"/>
      <c r="DA8" s="449"/>
      <c r="DB8" s="447">
        <v>0.38</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16212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121249</v>
      </c>
      <c r="BO9" s="408"/>
      <c r="BP9" s="408"/>
      <c r="BQ9" s="408"/>
      <c r="BR9" s="408"/>
      <c r="BS9" s="408"/>
      <c r="BT9" s="408"/>
      <c r="BU9" s="409"/>
      <c r="BV9" s="407">
        <v>-17316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11.7</v>
      </c>
      <c r="CU9" s="405"/>
      <c r="CV9" s="405"/>
      <c r="CW9" s="405"/>
      <c r="CX9" s="405"/>
      <c r="CY9" s="405"/>
      <c r="CZ9" s="405"/>
      <c r="DA9" s="406"/>
      <c r="DB9" s="404">
        <v>12.4</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17740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172555</v>
      </c>
      <c r="BO10" s="408"/>
      <c r="BP10" s="408"/>
      <c r="BQ10" s="408"/>
      <c r="BR10" s="408"/>
      <c r="BS10" s="408"/>
      <c r="BT10" s="408"/>
      <c r="BU10" s="409"/>
      <c r="BV10" s="407">
        <v>240541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15095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480177</v>
      </c>
      <c r="BO12" s="408"/>
      <c r="BP12" s="408"/>
      <c r="BQ12" s="408"/>
      <c r="BR12" s="408"/>
      <c r="BS12" s="408"/>
      <c r="BT12" s="408"/>
      <c r="BU12" s="409"/>
      <c r="BV12" s="407">
        <v>44808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14696</v>
      </c>
      <c r="S13" s="492"/>
      <c r="T13" s="492"/>
      <c r="U13" s="492"/>
      <c r="V13" s="493"/>
      <c r="W13" s="423" t="s">
        <v>131</v>
      </c>
      <c r="X13" s="424"/>
      <c r="Y13" s="424"/>
      <c r="Z13" s="424"/>
      <c r="AA13" s="424"/>
      <c r="AB13" s="414"/>
      <c r="AC13" s="458">
        <v>631</v>
      </c>
      <c r="AD13" s="459"/>
      <c r="AE13" s="459"/>
      <c r="AF13" s="459"/>
      <c r="AG13" s="501"/>
      <c r="AH13" s="458">
        <v>721</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-186373</v>
      </c>
      <c r="BO13" s="408"/>
      <c r="BP13" s="408"/>
      <c r="BQ13" s="408"/>
      <c r="BR13" s="408"/>
      <c r="BS13" s="408"/>
      <c r="BT13" s="408"/>
      <c r="BU13" s="409"/>
      <c r="BV13" s="407">
        <v>178417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10.199999999999999</v>
      </c>
      <c r="CU13" s="405"/>
      <c r="CV13" s="405"/>
      <c r="CW13" s="405"/>
      <c r="CX13" s="405"/>
      <c r="CY13" s="405"/>
      <c r="CZ13" s="405"/>
      <c r="DA13" s="406"/>
      <c r="DB13" s="404">
        <v>10.8</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15451</v>
      </c>
      <c r="S14" s="492"/>
      <c r="T14" s="492"/>
      <c r="U14" s="492"/>
      <c r="V14" s="493"/>
      <c r="W14" s="397"/>
      <c r="X14" s="398"/>
      <c r="Y14" s="398"/>
      <c r="Z14" s="398"/>
      <c r="AA14" s="398"/>
      <c r="AB14" s="387"/>
      <c r="AC14" s="494">
        <v>9.8000000000000007</v>
      </c>
      <c r="AD14" s="495"/>
      <c r="AE14" s="495"/>
      <c r="AF14" s="495"/>
      <c r="AG14" s="496"/>
      <c r="AH14" s="494">
        <v>10.4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2.1</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15101</v>
      </c>
      <c r="S15" s="492"/>
      <c r="T15" s="492"/>
      <c r="U15" s="492"/>
      <c r="V15" s="493"/>
      <c r="W15" s="423" t="s">
        <v>137</v>
      </c>
      <c r="X15" s="424"/>
      <c r="Y15" s="424"/>
      <c r="Z15" s="424"/>
      <c r="AA15" s="424"/>
      <c r="AB15" s="414"/>
      <c r="AC15" s="458">
        <v>1667</v>
      </c>
      <c r="AD15" s="459"/>
      <c r="AE15" s="459"/>
      <c r="AF15" s="459"/>
      <c r="AG15" s="501"/>
      <c r="AH15" s="458">
        <v>1923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2230041</v>
      </c>
      <c r="BO15" s="371"/>
      <c r="BP15" s="371"/>
      <c r="BQ15" s="371"/>
      <c r="BR15" s="371"/>
      <c r="BS15" s="371"/>
      <c r="BT15" s="371"/>
      <c r="BU15" s="372"/>
      <c r="BV15" s="370">
        <v>2236087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v>
      </c>
      <c r="AD16" s="495"/>
      <c r="AE16" s="495"/>
      <c r="AF16" s="495"/>
      <c r="AG16" s="496"/>
      <c r="AH16" s="494">
        <v>27.7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6017752</v>
      </c>
      <c r="BO16" s="408"/>
      <c r="BP16" s="408"/>
      <c r="BQ16" s="408"/>
      <c r="BR16" s="408"/>
      <c r="BS16" s="408"/>
      <c r="BT16" s="408"/>
      <c r="BU16" s="409"/>
      <c r="BV16" s="407">
        <v>5850882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4114</v>
      </c>
      <c r="AD17" s="459"/>
      <c r="AE17" s="459"/>
      <c r="AF17" s="459"/>
      <c r="AG17" s="501"/>
      <c r="AH17" s="458">
        <v>4308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2799767</v>
      </c>
      <c r="BO17" s="408"/>
      <c r="BP17" s="408"/>
      <c r="BQ17" s="408"/>
      <c r="BR17" s="408"/>
      <c r="BS17" s="408"/>
      <c r="BT17" s="408"/>
      <c r="BU17" s="409"/>
      <c r="BV17" s="407">
        <v>2805685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425.63</v>
      </c>
      <c r="M18" s="531"/>
      <c r="N18" s="531"/>
      <c r="O18" s="531"/>
      <c r="P18" s="531"/>
      <c r="Q18" s="531"/>
      <c r="R18" s="532"/>
      <c r="S18" s="532"/>
      <c r="T18" s="532"/>
      <c r="U18" s="532"/>
      <c r="V18" s="533"/>
      <c r="W18" s="425"/>
      <c r="X18" s="426"/>
      <c r="Y18" s="426"/>
      <c r="Z18" s="426"/>
      <c r="AA18" s="426"/>
      <c r="AB18" s="417"/>
      <c r="AC18" s="534">
        <v>64.2</v>
      </c>
      <c r="AD18" s="535"/>
      <c r="AE18" s="535"/>
      <c r="AF18" s="535"/>
      <c r="AG18" s="536"/>
      <c r="AH18" s="534">
        <v>62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6257707</v>
      </c>
      <c r="BO18" s="408"/>
      <c r="BP18" s="408"/>
      <c r="BQ18" s="408"/>
      <c r="BR18" s="408"/>
      <c r="BS18" s="408"/>
      <c r="BT18" s="408"/>
      <c r="BU18" s="409"/>
      <c r="BV18" s="407">
        <v>6088385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9334168</v>
      </c>
      <c r="BO19" s="408"/>
      <c r="BP19" s="408"/>
      <c r="BQ19" s="408"/>
      <c r="BR19" s="408"/>
      <c r="BS19" s="408"/>
      <c r="BT19" s="408"/>
      <c r="BU19" s="409"/>
      <c r="BV19" s="407">
        <v>8937544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7688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8753969</v>
      </c>
      <c r="BO22" s="371"/>
      <c r="BP22" s="371"/>
      <c r="BQ22" s="371"/>
      <c r="BR22" s="371"/>
      <c r="BS22" s="371"/>
      <c r="BT22" s="371"/>
      <c r="BU22" s="372"/>
      <c r="BV22" s="370">
        <v>8520681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7686566</v>
      </c>
      <c r="BO23" s="408"/>
      <c r="BP23" s="408"/>
      <c r="BQ23" s="408"/>
      <c r="BR23" s="408"/>
      <c r="BS23" s="408"/>
      <c r="BT23" s="408"/>
      <c r="BU23" s="409"/>
      <c r="BV23" s="407">
        <v>7424502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8200</v>
      </c>
      <c r="R24" s="459"/>
      <c r="S24" s="459"/>
      <c r="T24" s="459"/>
      <c r="U24" s="459"/>
      <c r="V24" s="501"/>
      <c r="W24" s="553"/>
      <c r="X24" s="554"/>
      <c r="Y24" s="555"/>
      <c r="Z24" s="457" t="s">
        <v>162</v>
      </c>
      <c r="AA24" s="437"/>
      <c r="AB24" s="437"/>
      <c r="AC24" s="437"/>
      <c r="AD24" s="437"/>
      <c r="AE24" s="437"/>
      <c r="AF24" s="437"/>
      <c r="AG24" s="438"/>
      <c r="AH24" s="458">
        <v>201</v>
      </c>
      <c r="AI24" s="459"/>
      <c r="AJ24" s="459"/>
      <c r="AK24" s="459"/>
      <c r="AL24" s="501"/>
      <c r="AM24" s="458">
        <v>597573</v>
      </c>
      <c r="AN24" s="459"/>
      <c r="AO24" s="459"/>
      <c r="AP24" s="459"/>
      <c r="AQ24" s="459"/>
      <c r="AR24" s="501"/>
      <c r="AS24" s="458">
        <v>2973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6157476</v>
      </c>
      <c r="BO24" s="408"/>
      <c r="BP24" s="408"/>
      <c r="BQ24" s="408"/>
      <c r="BR24" s="408"/>
      <c r="BS24" s="408"/>
      <c r="BT24" s="408"/>
      <c r="BU24" s="409"/>
      <c r="BV24" s="407">
        <v>5606232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6610</v>
      </c>
      <c r="R25" s="459"/>
      <c r="S25" s="459"/>
      <c r="T25" s="459"/>
      <c r="U25" s="459"/>
      <c r="V25" s="501"/>
      <c r="W25" s="553"/>
      <c r="X25" s="554"/>
      <c r="Y25" s="555"/>
      <c r="Z25" s="457" t="s">
        <v>165</v>
      </c>
      <c r="AA25" s="437"/>
      <c r="AB25" s="437"/>
      <c r="AC25" s="437"/>
      <c r="AD25" s="437"/>
      <c r="AE25" s="437"/>
      <c r="AF25" s="437"/>
      <c r="AG25" s="438"/>
      <c r="AH25" s="458">
        <v>51</v>
      </c>
      <c r="AI25" s="459"/>
      <c r="AJ25" s="459"/>
      <c r="AK25" s="459"/>
      <c r="AL25" s="501"/>
      <c r="AM25" s="458">
        <v>139230</v>
      </c>
      <c r="AN25" s="459"/>
      <c r="AO25" s="459"/>
      <c r="AP25" s="459"/>
      <c r="AQ25" s="459"/>
      <c r="AR25" s="501"/>
      <c r="AS25" s="458">
        <v>2730</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181195</v>
      </c>
      <c r="BO25" s="371"/>
      <c r="BP25" s="371"/>
      <c r="BQ25" s="371"/>
      <c r="BR25" s="371"/>
      <c r="BS25" s="371"/>
      <c r="BT25" s="371"/>
      <c r="BU25" s="372"/>
      <c r="BV25" s="370">
        <v>321897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5920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3080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2460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1141174</v>
      </c>
      <c r="BO28" s="371"/>
      <c r="BP28" s="371"/>
      <c r="BQ28" s="371"/>
      <c r="BR28" s="371"/>
      <c r="BS28" s="371"/>
      <c r="BT28" s="371"/>
      <c r="BU28" s="372"/>
      <c r="BV28" s="370">
        <v>1448798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12</v>
      </c>
      <c r="M29" s="459"/>
      <c r="N29" s="459"/>
      <c r="O29" s="459"/>
      <c r="P29" s="501"/>
      <c r="Q29" s="458">
        <v>2070</v>
      </c>
      <c r="R29" s="459"/>
      <c r="S29" s="459"/>
      <c r="T29" s="459"/>
      <c r="U29" s="459"/>
      <c r="V29" s="501"/>
      <c r="W29" s="556"/>
      <c r="X29" s="557"/>
      <c r="Y29" s="558"/>
      <c r="Z29" s="457" t="s">
        <v>178</v>
      </c>
      <c r="AA29" s="437"/>
      <c r="AB29" s="437"/>
      <c r="AC29" s="437"/>
      <c r="AD29" s="437"/>
      <c r="AE29" s="437"/>
      <c r="AF29" s="437"/>
      <c r="AG29" s="438"/>
      <c r="AH29" s="458">
        <v>202</v>
      </c>
      <c r="AI29" s="459"/>
      <c r="AJ29" s="459"/>
      <c r="AK29" s="459"/>
      <c r="AL29" s="501"/>
      <c r="AM29" s="458">
        <v>602221</v>
      </c>
      <c r="AN29" s="459"/>
      <c r="AO29" s="459"/>
      <c r="AP29" s="459"/>
      <c r="AQ29" s="459"/>
      <c r="AR29" s="501"/>
      <c r="AS29" s="458">
        <v>2981</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341437</v>
      </c>
      <c r="BO29" s="408"/>
      <c r="BP29" s="408"/>
      <c r="BQ29" s="408"/>
      <c r="BR29" s="408"/>
      <c r="BS29" s="408"/>
      <c r="BT29" s="408"/>
      <c r="BU29" s="409"/>
      <c r="BV29" s="407">
        <v>175820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98.3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2395262</v>
      </c>
      <c r="BO30" s="527"/>
      <c r="BP30" s="527"/>
      <c r="BQ30" s="527"/>
      <c r="BR30" s="527"/>
      <c r="BS30" s="527"/>
      <c r="BT30" s="527"/>
      <c r="BU30" s="528"/>
      <c r="BV30" s="526">
        <v>2040263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下水道事業会計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IF('各会計、関係団体の財政状況及び健全化判断比率'!B35="","",'各会計、関係団体の財政状況及び健全化判断比率'!B35)</f>
        <v>港湾機能施設整備事業会計</v>
      </c>
      <c r="BH34" s="598"/>
      <c r="BI34" s="598"/>
      <c r="BJ34" s="598"/>
      <c r="BK34" s="598"/>
      <c r="BL34" s="598"/>
      <c r="BM34" s="598"/>
      <c r="BN34" s="598"/>
      <c r="BO34" s="598"/>
      <c r="BP34" s="598"/>
      <c r="BQ34" s="598"/>
      <c r="BR34" s="598"/>
      <c r="BS34" s="598"/>
      <c r="BT34" s="598"/>
      <c r="BU34" s="598"/>
      <c r="BV34" s="169"/>
      <c r="BW34" s="597" t="str">
        <f>IF(BY34="","",MAX(C34:D43,U34:V43,AM34:AN43,BE34:BF43)+1)</f>
        <v/>
      </c>
      <c r="BX34" s="597"/>
      <c r="BY34" s="598" t="str">
        <f>IF('各会計、関係団体の財政状況及び健全化判断比率'!B68="","",'各会計、関係団体の財政状況及び健全化判断比率'!B68)</f>
        <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t="str">
        <f t="shared" ref="BW35:BW43" si="2">IF(BY35="","",BW34+1)</f>
        <v/>
      </c>
      <c r="BX35" s="597"/>
      <c r="BY35" s="598" t="str">
        <f>IF('各会計、関係団体の財政状況及び健全化判断比率'!B69="","",'各会計、関係団体の財政状況及び健全化判断比率'!B69)</f>
        <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IF('各会計、関係団体の財政状況及び健全化判断比率'!B34="","",'各会計、関係団体の財政状況及び健全化判断比率'!B34)</f>
        <v>国民健康保険病院事業会計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白老町立介護医療院事業会計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Wi/x2iKVuNkWHWCjG3ItRTOZe92aXRo68WpPQxzvLrVSwvw2Gz9KQPQ/LPFN0Cm+/5T9wxBDwx9TMYQMNzLzWA==" saltValue="ce1LljhDMma25cBdyEVjv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1" t="s">
        <v>536</v>
      </c>
      <c r="D34" s="1151"/>
      <c r="E34" s="1152"/>
      <c r="F34" s="32">
        <v>4.7300000000000004</v>
      </c>
      <c r="G34" s="33">
        <v>4.67</v>
      </c>
      <c r="H34" s="33">
        <v>5.26</v>
      </c>
      <c r="I34" s="33">
        <v>4.9400000000000004</v>
      </c>
      <c r="J34" s="34">
        <v>6.66</v>
      </c>
      <c r="K34" s="22"/>
      <c r="L34" s="22"/>
      <c r="M34" s="22"/>
      <c r="N34" s="22"/>
      <c r="O34" s="22"/>
      <c r="P34" s="22"/>
    </row>
    <row r="35" spans="1:16" ht="39" customHeight="1" x14ac:dyDescent="0.2">
      <c r="A35" s="22"/>
      <c r="B35" s="35"/>
      <c r="C35" s="1145" t="s">
        <v>537</v>
      </c>
      <c r="D35" s="1146"/>
      <c r="E35" s="1147"/>
      <c r="F35" s="36">
        <v>1.9</v>
      </c>
      <c r="G35" s="37">
        <v>2.83</v>
      </c>
      <c r="H35" s="37">
        <v>3.17</v>
      </c>
      <c r="I35" s="37">
        <v>3.29</v>
      </c>
      <c r="J35" s="38">
        <v>3.73</v>
      </c>
      <c r="K35" s="22"/>
      <c r="L35" s="22"/>
      <c r="M35" s="22"/>
      <c r="N35" s="22"/>
      <c r="O35" s="22"/>
      <c r="P35" s="22"/>
    </row>
    <row r="36" spans="1:16" ht="39" customHeight="1" x14ac:dyDescent="0.2">
      <c r="A36" s="22"/>
      <c r="B36" s="35"/>
      <c r="C36" s="1145" t="s">
        <v>538</v>
      </c>
      <c r="D36" s="1146"/>
      <c r="E36" s="1147"/>
      <c r="F36" s="36">
        <v>4.09</v>
      </c>
      <c r="G36" s="37">
        <v>3.54</v>
      </c>
      <c r="H36" s="37">
        <v>3.09</v>
      </c>
      <c r="I36" s="37">
        <v>2.99</v>
      </c>
      <c r="J36" s="38">
        <v>3.28</v>
      </c>
      <c r="K36" s="22"/>
      <c r="L36" s="22"/>
      <c r="M36" s="22"/>
      <c r="N36" s="22"/>
      <c r="O36" s="22"/>
      <c r="P36" s="22"/>
    </row>
    <row r="37" spans="1:16" ht="39" customHeight="1" x14ac:dyDescent="0.2">
      <c r="A37" s="22"/>
      <c r="B37" s="35"/>
      <c r="C37" s="1145" t="s">
        <v>539</v>
      </c>
      <c r="D37" s="1146"/>
      <c r="E37" s="1147"/>
      <c r="F37" s="36">
        <v>0.11</v>
      </c>
      <c r="G37" s="37" t="s">
        <v>540</v>
      </c>
      <c r="H37" s="37">
        <v>0.95</v>
      </c>
      <c r="I37" s="37">
        <v>0.17</v>
      </c>
      <c r="J37" s="38">
        <v>1.57</v>
      </c>
      <c r="K37" s="22"/>
      <c r="L37" s="22"/>
      <c r="M37" s="22"/>
      <c r="N37" s="22"/>
      <c r="O37" s="22"/>
      <c r="P37" s="22"/>
    </row>
    <row r="38" spans="1:16" ht="39" customHeight="1" x14ac:dyDescent="0.2">
      <c r="A38" s="22"/>
      <c r="B38" s="35"/>
      <c r="C38" s="1145" t="s">
        <v>541</v>
      </c>
      <c r="D38" s="1146"/>
      <c r="E38" s="1147"/>
      <c r="F38" s="36">
        <v>1.1499999999999999</v>
      </c>
      <c r="G38" s="37">
        <v>0.52</v>
      </c>
      <c r="H38" s="37">
        <v>1.86</v>
      </c>
      <c r="I38" s="37">
        <v>1.61</v>
      </c>
      <c r="J38" s="38">
        <v>0.92</v>
      </c>
      <c r="K38" s="22"/>
      <c r="L38" s="22"/>
      <c r="M38" s="22"/>
      <c r="N38" s="22"/>
      <c r="O38" s="22"/>
      <c r="P38" s="22"/>
    </row>
    <row r="39" spans="1:16" ht="39" customHeight="1" x14ac:dyDescent="0.2">
      <c r="A39" s="22"/>
      <c r="B39" s="35"/>
      <c r="C39" s="1145" t="s">
        <v>542</v>
      </c>
      <c r="D39" s="1146"/>
      <c r="E39" s="1147"/>
      <c r="F39" s="36">
        <v>0</v>
      </c>
      <c r="G39" s="37">
        <v>0.02</v>
      </c>
      <c r="H39" s="37">
        <v>0</v>
      </c>
      <c r="I39" s="37">
        <v>0</v>
      </c>
      <c r="J39" s="38">
        <v>0.01</v>
      </c>
      <c r="K39" s="22"/>
      <c r="L39" s="22"/>
      <c r="M39" s="22"/>
      <c r="N39" s="22"/>
      <c r="O39" s="22"/>
      <c r="P39" s="22"/>
    </row>
    <row r="40" spans="1:16" ht="39" customHeight="1" x14ac:dyDescent="0.2">
      <c r="A40" s="22"/>
      <c r="B40" s="35"/>
      <c r="C40" s="1145" t="s">
        <v>543</v>
      </c>
      <c r="D40" s="1146"/>
      <c r="E40" s="1147"/>
      <c r="F40" s="36">
        <v>0.95</v>
      </c>
      <c r="G40" s="37">
        <v>0.94</v>
      </c>
      <c r="H40" s="37">
        <v>0.95</v>
      </c>
      <c r="I40" s="37">
        <v>0.87</v>
      </c>
      <c r="J40" s="38">
        <v>0.01</v>
      </c>
      <c r="K40" s="22"/>
      <c r="L40" s="22"/>
      <c r="M40" s="22"/>
      <c r="N40" s="22"/>
      <c r="O40" s="22"/>
      <c r="P40" s="22"/>
    </row>
    <row r="41" spans="1:16" ht="39" customHeight="1" x14ac:dyDescent="0.2">
      <c r="A41" s="22"/>
      <c r="B41" s="35"/>
      <c r="C41" s="1145" t="s">
        <v>544</v>
      </c>
      <c r="D41" s="1146"/>
      <c r="E41" s="1147"/>
      <c r="F41" s="36" t="s">
        <v>492</v>
      </c>
      <c r="G41" s="37" t="s">
        <v>492</v>
      </c>
      <c r="H41" s="37" t="s">
        <v>492</v>
      </c>
      <c r="I41" s="37" t="s">
        <v>492</v>
      </c>
      <c r="J41" s="38">
        <v>0</v>
      </c>
      <c r="K41" s="22"/>
      <c r="L41" s="22"/>
      <c r="M41" s="22"/>
      <c r="N41" s="22"/>
      <c r="O41" s="22"/>
      <c r="P41" s="22"/>
    </row>
    <row r="42" spans="1:16" ht="39" customHeight="1" x14ac:dyDescent="0.2">
      <c r="A42" s="22"/>
      <c r="B42" s="39"/>
      <c r="C42" s="1145" t="s">
        <v>545</v>
      </c>
      <c r="D42" s="1146"/>
      <c r="E42" s="1147"/>
      <c r="F42" s="36" t="s">
        <v>492</v>
      </c>
      <c r="G42" s="37" t="s">
        <v>492</v>
      </c>
      <c r="H42" s="37" t="s">
        <v>492</v>
      </c>
      <c r="I42" s="37" t="s">
        <v>492</v>
      </c>
      <c r="J42" s="38" t="s">
        <v>492</v>
      </c>
      <c r="K42" s="22"/>
      <c r="L42" s="22"/>
      <c r="M42" s="22"/>
      <c r="N42" s="22"/>
      <c r="O42" s="22"/>
      <c r="P42" s="22"/>
    </row>
    <row r="43" spans="1:16" ht="39" customHeight="1" thickBot="1" x14ac:dyDescent="0.25">
      <c r="A43" s="22"/>
      <c r="B43" s="40"/>
      <c r="C43" s="1148" t="s">
        <v>546</v>
      </c>
      <c r="D43" s="1149"/>
      <c r="E43" s="1150"/>
      <c r="F43" s="41">
        <v>1.61</v>
      </c>
      <c r="G43" s="42">
        <v>1.32</v>
      </c>
      <c r="H43" s="42">
        <v>0.56000000000000005</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83D/9wdgYtklfCtRLue45w3DJ68MoRq4VE1cNlbDKUAJ12jgzDB+Sjhcv05DTDrXpEaHiRflSOPgAPQ3I4aMA==" saltValue="OCcw/Nd75JxUoVhZT/lA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1220</v>
      </c>
      <c r="L45" s="60">
        <v>1215</v>
      </c>
      <c r="M45" s="60">
        <v>1169</v>
      </c>
      <c r="N45" s="60">
        <v>1153</v>
      </c>
      <c r="O45" s="61">
        <v>1142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492</v>
      </c>
      <c r="L46" s="64" t="s">
        <v>492</v>
      </c>
      <c r="M46" s="64" t="s">
        <v>492</v>
      </c>
      <c r="N46" s="64" t="s">
        <v>492</v>
      </c>
      <c r="O46" s="65" t="s">
        <v>492</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492</v>
      </c>
      <c r="L47" s="64" t="s">
        <v>492</v>
      </c>
      <c r="M47" s="64" t="s">
        <v>492</v>
      </c>
      <c r="N47" s="64" t="s">
        <v>492</v>
      </c>
      <c r="O47" s="65" t="s">
        <v>492</v>
      </c>
      <c r="P47" s="48"/>
      <c r="Q47" s="48"/>
      <c r="R47" s="48"/>
      <c r="S47" s="48"/>
      <c r="T47" s="48"/>
      <c r="U47" s="48"/>
    </row>
    <row r="48" spans="1:21" ht="30.75" customHeight="1" x14ac:dyDescent="0.2">
      <c r="A48" s="48"/>
      <c r="B48" s="1155"/>
      <c r="C48" s="1156"/>
      <c r="D48" s="62"/>
      <c r="E48" s="1161" t="s">
        <v>13</v>
      </c>
      <c r="F48" s="1161"/>
      <c r="G48" s="1161"/>
      <c r="H48" s="1161"/>
      <c r="I48" s="1161"/>
      <c r="J48" s="1162"/>
      <c r="K48" s="63">
        <v>513</v>
      </c>
      <c r="L48" s="64">
        <v>481</v>
      </c>
      <c r="M48" s="64">
        <v>463</v>
      </c>
      <c r="N48" s="64">
        <v>425</v>
      </c>
      <c r="O48" s="65">
        <v>364</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492</v>
      </c>
      <c r="L49" s="64" t="s">
        <v>492</v>
      </c>
      <c r="M49" s="64" t="s">
        <v>492</v>
      </c>
      <c r="N49" s="64" t="s">
        <v>492</v>
      </c>
      <c r="O49" s="65" t="s">
        <v>492</v>
      </c>
      <c r="P49" s="48"/>
      <c r="Q49" s="48"/>
      <c r="R49" s="48"/>
      <c r="S49" s="48"/>
      <c r="T49" s="48"/>
      <c r="U49" s="48"/>
    </row>
    <row r="50" spans="1:21" ht="30.75" customHeight="1" x14ac:dyDescent="0.2">
      <c r="A50" s="48"/>
      <c r="B50" s="1155"/>
      <c r="C50" s="1156"/>
      <c r="D50" s="62"/>
      <c r="E50" s="1161" t="s">
        <v>15</v>
      </c>
      <c r="F50" s="1161"/>
      <c r="G50" s="1161"/>
      <c r="H50" s="1161"/>
      <c r="I50" s="1161"/>
      <c r="J50" s="1162"/>
      <c r="K50" s="63">
        <v>2</v>
      </c>
      <c r="L50" s="64">
        <v>1</v>
      </c>
      <c r="M50" s="64">
        <v>1</v>
      </c>
      <c r="N50" s="64">
        <v>1</v>
      </c>
      <c r="O50" s="65">
        <v>1</v>
      </c>
      <c r="P50" s="48"/>
      <c r="Q50" s="48"/>
      <c r="R50" s="48"/>
      <c r="S50" s="48"/>
      <c r="T50" s="48"/>
      <c r="U50" s="48"/>
    </row>
    <row r="51" spans="1:21" ht="30.75" customHeight="1" x14ac:dyDescent="0.2">
      <c r="A51" s="48"/>
      <c r="B51" s="1157"/>
      <c r="C51" s="1158"/>
      <c r="D51" s="66"/>
      <c r="E51" s="1161" t="s">
        <v>16</v>
      </c>
      <c r="F51" s="1161"/>
      <c r="G51" s="1161"/>
      <c r="H51" s="1161"/>
      <c r="I51" s="1161"/>
      <c r="J51" s="1162"/>
      <c r="K51" s="63">
        <v>1</v>
      </c>
      <c r="L51" s="64">
        <v>1</v>
      </c>
      <c r="M51" s="64">
        <v>0</v>
      </c>
      <c r="N51" s="64">
        <v>0</v>
      </c>
      <c r="O51" s="65">
        <v>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1085</v>
      </c>
      <c r="L52" s="64">
        <v>1083</v>
      </c>
      <c r="M52" s="64">
        <v>1030</v>
      </c>
      <c r="N52" s="64">
        <v>1014</v>
      </c>
      <c r="O52" s="65">
        <v>975</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651</v>
      </c>
      <c r="L53" s="69">
        <v>615</v>
      </c>
      <c r="M53" s="69">
        <v>603</v>
      </c>
      <c r="N53" s="69">
        <v>565</v>
      </c>
      <c r="O53" s="70">
        <v>532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VI4RFlIFPJCJ+3lBM9x4H01YcZISa7lEKTbl5Jt3c+8mGm4CmkDpaN5utdaSnyebsLsfLhiwlF7llqHV0MB5w==" saltValue="e5IyBGvFEtVrC9FVFmjPj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184" t="s">
        <v>30</v>
      </c>
      <c r="C41" s="1185"/>
      <c r="D41" s="105"/>
      <c r="E41" s="1190" t="s">
        <v>31</v>
      </c>
      <c r="F41" s="1190"/>
      <c r="G41" s="1190"/>
      <c r="H41" s="1191"/>
      <c r="I41" s="343">
        <v>9316</v>
      </c>
      <c r="J41" s="344">
        <v>9014</v>
      </c>
      <c r="K41" s="344">
        <v>8784</v>
      </c>
      <c r="L41" s="344">
        <v>8521</v>
      </c>
      <c r="M41" s="345">
        <v>8754</v>
      </c>
    </row>
    <row r="42" spans="2:13" ht="27.75" customHeight="1" x14ac:dyDescent="0.2">
      <c r="B42" s="1186"/>
      <c r="C42" s="1187"/>
      <c r="D42" s="106"/>
      <c r="E42" s="1192" t="s">
        <v>32</v>
      </c>
      <c r="F42" s="1192"/>
      <c r="G42" s="1192"/>
      <c r="H42" s="1193"/>
      <c r="I42" s="346" t="s">
        <v>492</v>
      </c>
      <c r="J42" s="347" t="s">
        <v>492</v>
      </c>
      <c r="K42" s="347" t="s">
        <v>492</v>
      </c>
      <c r="L42" s="347" t="s">
        <v>492</v>
      </c>
      <c r="M42" s="348" t="s">
        <v>492</v>
      </c>
    </row>
    <row r="43" spans="2:13" ht="27.75" customHeight="1" x14ac:dyDescent="0.2">
      <c r="B43" s="1186"/>
      <c r="C43" s="1187"/>
      <c r="D43" s="106"/>
      <c r="E43" s="1192" t="s">
        <v>33</v>
      </c>
      <c r="F43" s="1192"/>
      <c r="G43" s="1192"/>
      <c r="H43" s="1193"/>
      <c r="I43" s="346">
        <v>3558</v>
      </c>
      <c r="J43" s="347">
        <v>3284</v>
      </c>
      <c r="K43" s="347">
        <v>2950</v>
      </c>
      <c r="L43" s="347">
        <v>2696</v>
      </c>
      <c r="M43" s="348">
        <v>3022</v>
      </c>
    </row>
    <row r="44" spans="2:13" ht="27.75" customHeight="1" x14ac:dyDescent="0.2">
      <c r="B44" s="1186"/>
      <c r="C44" s="1187"/>
      <c r="D44" s="106"/>
      <c r="E44" s="1192" t="s">
        <v>34</v>
      </c>
      <c r="F44" s="1192"/>
      <c r="G44" s="1192"/>
      <c r="H44" s="1193"/>
      <c r="I44" s="346" t="s">
        <v>492</v>
      </c>
      <c r="J44" s="347" t="s">
        <v>492</v>
      </c>
      <c r="K44" s="347" t="s">
        <v>492</v>
      </c>
      <c r="L44" s="347" t="s">
        <v>492</v>
      </c>
      <c r="M44" s="348" t="s">
        <v>492</v>
      </c>
    </row>
    <row r="45" spans="2:13" ht="27.75" customHeight="1" x14ac:dyDescent="0.2">
      <c r="B45" s="1186"/>
      <c r="C45" s="1187"/>
      <c r="D45" s="106"/>
      <c r="E45" s="1192" t="s">
        <v>35</v>
      </c>
      <c r="F45" s="1192"/>
      <c r="G45" s="1192"/>
      <c r="H45" s="1193"/>
      <c r="I45" s="346">
        <v>969</v>
      </c>
      <c r="J45" s="347">
        <v>1058</v>
      </c>
      <c r="K45" s="347">
        <v>939</v>
      </c>
      <c r="L45" s="347">
        <v>875</v>
      </c>
      <c r="M45" s="348">
        <v>980</v>
      </c>
    </row>
    <row r="46" spans="2:13" ht="27.75" customHeight="1" x14ac:dyDescent="0.2">
      <c r="B46" s="1186"/>
      <c r="C46" s="1187"/>
      <c r="D46" s="107"/>
      <c r="E46" s="1192" t="s">
        <v>36</v>
      </c>
      <c r="F46" s="1192"/>
      <c r="G46" s="1192"/>
      <c r="H46" s="1193"/>
      <c r="I46" s="346" t="s">
        <v>492</v>
      </c>
      <c r="J46" s="347" t="s">
        <v>492</v>
      </c>
      <c r="K46" s="347" t="s">
        <v>492</v>
      </c>
      <c r="L46" s="347" t="s">
        <v>492</v>
      </c>
      <c r="M46" s="348" t="s">
        <v>492</v>
      </c>
    </row>
    <row r="47" spans="2:13" ht="27.75" customHeight="1" x14ac:dyDescent="0.2">
      <c r="B47" s="1186"/>
      <c r="C47" s="1187"/>
      <c r="D47" s="108"/>
      <c r="E47" s="1194" t="s">
        <v>37</v>
      </c>
      <c r="F47" s="1195"/>
      <c r="G47" s="1195"/>
      <c r="H47" s="1196"/>
      <c r="I47" s="346" t="s">
        <v>492</v>
      </c>
      <c r="J47" s="347" t="s">
        <v>492</v>
      </c>
      <c r="K47" s="347" t="s">
        <v>492</v>
      </c>
      <c r="L47" s="347" t="s">
        <v>492</v>
      </c>
      <c r="M47" s="348" t="s">
        <v>492</v>
      </c>
    </row>
    <row r="48" spans="2:13" ht="27.75" customHeight="1" x14ac:dyDescent="0.2">
      <c r="B48" s="1186"/>
      <c r="C48" s="1187"/>
      <c r="D48" s="106"/>
      <c r="E48" s="1192" t="s">
        <v>38</v>
      </c>
      <c r="F48" s="1192"/>
      <c r="G48" s="1192"/>
      <c r="H48" s="1193"/>
      <c r="I48" s="346" t="s">
        <v>492</v>
      </c>
      <c r="J48" s="347" t="s">
        <v>492</v>
      </c>
      <c r="K48" s="347" t="s">
        <v>492</v>
      </c>
      <c r="L48" s="347" t="s">
        <v>492</v>
      </c>
      <c r="M48" s="348" t="s">
        <v>492</v>
      </c>
    </row>
    <row r="49" spans="2:13" ht="27.75" customHeight="1" x14ac:dyDescent="0.2">
      <c r="B49" s="1188"/>
      <c r="C49" s="1189"/>
      <c r="D49" s="106"/>
      <c r="E49" s="1192" t="s">
        <v>39</v>
      </c>
      <c r="F49" s="1192"/>
      <c r="G49" s="1192"/>
      <c r="H49" s="1193"/>
      <c r="I49" s="346" t="s">
        <v>492</v>
      </c>
      <c r="J49" s="347" t="s">
        <v>492</v>
      </c>
      <c r="K49" s="347" t="s">
        <v>492</v>
      </c>
      <c r="L49" s="347" t="s">
        <v>492</v>
      </c>
      <c r="M49" s="348" t="s">
        <v>492</v>
      </c>
    </row>
    <row r="50" spans="2:13" ht="27.75" customHeight="1" x14ac:dyDescent="0.2">
      <c r="B50" s="1197" t="s">
        <v>40</v>
      </c>
      <c r="C50" s="1198"/>
      <c r="D50" s="109"/>
      <c r="E50" s="1192" t="s">
        <v>41</v>
      </c>
      <c r="F50" s="1192"/>
      <c r="G50" s="1192"/>
      <c r="H50" s="1193"/>
      <c r="I50" s="346">
        <v>2355</v>
      </c>
      <c r="J50" s="347">
        <v>2872</v>
      </c>
      <c r="K50" s="347">
        <v>3350</v>
      </c>
      <c r="L50" s="347">
        <v>3897</v>
      </c>
      <c r="M50" s="348">
        <v>4124</v>
      </c>
    </row>
    <row r="51" spans="2:13" ht="27.75" customHeight="1" x14ac:dyDescent="0.2">
      <c r="B51" s="1186"/>
      <c r="C51" s="1187"/>
      <c r="D51" s="106"/>
      <c r="E51" s="1192" t="s">
        <v>42</v>
      </c>
      <c r="F51" s="1192"/>
      <c r="G51" s="1192"/>
      <c r="H51" s="1193"/>
      <c r="I51" s="346">
        <v>371</v>
      </c>
      <c r="J51" s="347">
        <v>350</v>
      </c>
      <c r="K51" s="347">
        <v>320</v>
      </c>
      <c r="L51" s="347">
        <v>290</v>
      </c>
      <c r="M51" s="348">
        <v>317</v>
      </c>
    </row>
    <row r="52" spans="2:13" ht="27.75" customHeight="1" x14ac:dyDescent="0.2">
      <c r="B52" s="1188"/>
      <c r="C52" s="1189"/>
      <c r="D52" s="106"/>
      <c r="E52" s="1192" t="s">
        <v>43</v>
      </c>
      <c r="F52" s="1192"/>
      <c r="G52" s="1192"/>
      <c r="H52" s="1193"/>
      <c r="I52" s="346">
        <v>9461</v>
      </c>
      <c r="J52" s="347">
        <v>8937</v>
      </c>
      <c r="K52" s="347">
        <v>8420</v>
      </c>
      <c r="L52" s="347">
        <v>8224</v>
      </c>
      <c r="M52" s="348">
        <v>8195</v>
      </c>
    </row>
    <row r="53" spans="2:13" ht="27.75" customHeight="1" thickBot="1" x14ac:dyDescent="0.25">
      <c r="B53" s="1199" t="s">
        <v>19</v>
      </c>
      <c r="C53" s="1200"/>
      <c r="D53" s="110"/>
      <c r="E53" s="1201" t="s">
        <v>44</v>
      </c>
      <c r="F53" s="1201"/>
      <c r="G53" s="1201"/>
      <c r="H53" s="1202"/>
      <c r="I53" s="349">
        <v>1656</v>
      </c>
      <c r="J53" s="350">
        <v>1197</v>
      </c>
      <c r="K53" s="350">
        <v>583</v>
      </c>
      <c r="L53" s="350">
        <v>-320</v>
      </c>
      <c r="M53" s="351">
        <v>120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P4J6JAnZ9fvF367S8aMBM0ShZFPF7P/T4HGf0+hbWnZWGCQ3xNuuh/q43Bm77353TuOcgFmcsA6ZcsjOZoRgVg==" saltValue="+b/3J1QoPvp/O3jxNB6s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90" zoomScaleNormal="9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532</v>
      </c>
      <c r="G54" s="119" t="s">
        <v>533</v>
      </c>
      <c r="H54" s="120" t="s">
        <v>534</v>
      </c>
    </row>
    <row r="55" spans="2:8" ht="52.5" customHeight="1" x14ac:dyDescent="0.2">
      <c r="B55" s="121"/>
      <c r="C55" s="1211" t="s">
        <v>46</v>
      </c>
      <c r="D55" s="1211"/>
      <c r="E55" s="1212"/>
      <c r="F55" s="352">
        <v>1253</v>
      </c>
      <c r="G55" s="352">
        <v>1449</v>
      </c>
      <c r="H55" s="353">
        <v>1141</v>
      </c>
    </row>
    <row r="56" spans="2:8" ht="52.5" customHeight="1" x14ac:dyDescent="0.2">
      <c r="B56" s="122"/>
      <c r="C56" s="1213" t="s">
        <v>47</v>
      </c>
      <c r="D56" s="1213"/>
      <c r="E56" s="1214"/>
      <c r="F56" s="354">
        <v>267</v>
      </c>
      <c r="G56" s="354">
        <v>176</v>
      </c>
      <c r="H56" s="355">
        <v>341</v>
      </c>
    </row>
    <row r="57" spans="2:8" ht="53.25" customHeight="1" x14ac:dyDescent="0.2">
      <c r="B57" s="122"/>
      <c r="C57" s="1215" t="s">
        <v>48</v>
      </c>
      <c r="D57" s="1215"/>
      <c r="E57" s="1216"/>
      <c r="F57" s="356">
        <v>1622</v>
      </c>
      <c r="G57" s="356">
        <v>2040</v>
      </c>
      <c r="H57" s="357">
        <v>2395</v>
      </c>
    </row>
    <row r="58" spans="2:8" ht="45.75" customHeight="1" x14ac:dyDescent="0.2">
      <c r="B58" s="123"/>
      <c r="C58" s="1203" t="s">
        <v>553</v>
      </c>
      <c r="D58" s="1204"/>
      <c r="E58" s="1205"/>
      <c r="F58" s="358">
        <v>341</v>
      </c>
      <c r="G58" s="358">
        <v>550</v>
      </c>
      <c r="H58" s="359">
        <v>790</v>
      </c>
    </row>
    <row r="59" spans="2:8" ht="45.75" customHeight="1" x14ac:dyDescent="0.2">
      <c r="B59" s="123"/>
      <c r="C59" s="1203" t="s">
        <v>554</v>
      </c>
      <c r="D59" s="1204"/>
      <c r="E59" s="1205"/>
      <c r="F59" s="358">
        <v>537</v>
      </c>
      <c r="G59" s="358">
        <v>655</v>
      </c>
      <c r="H59" s="359">
        <v>630</v>
      </c>
    </row>
    <row r="60" spans="2:8" ht="45.75" customHeight="1" x14ac:dyDescent="0.2">
      <c r="B60" s="123"/>
      <c r="C60" s="1203" t="s">
        <v>555</v>
      </c>
      <c r="D60" s="1204"/>
      <c r="E60" s="1205"/>
      <c r="F60" s="358">
        <v>351</v>
      </c>
      <c r="G60" s="358">
        <v>371</v>
      </c>
      <c r="H60" s="359">
        <v>511</v>
      </c>
    </row>
    <row r="61" spans="2:8" ht="45.75" customHeight="1" x14ac:dyDescent="0.2">
      <c r="B61" s="123"/>
      <c r="C61" s="1203" t="s">
        <v>556</v>
      </c>
      <c r="D61" s="1204"/>
      <c r="E61" s="1205"/>
      <c r="F61" s="358">
        <v>83</v>
      </c>
      <c r="G61" s="358">
        <v>82</v>
      </c>
      <c r="H61" s="359">
        <v>81</v>
      </c>
    </row>
    <row r="62" spans="2:8" ht="45.75" customHeight="1" thickBot="1" x14ac:dyDescent="0.25">
      <c r="B62" s="124"/>
      <c r="C62" s="1206" t="s">
        <v>557</v>
      </c>
      <c r="D62" s="1207"/>
      <c r="E62" s="1208"/>
      <c r="F62" s="360">
        <v>70</v>
      </c>
      <c r="G62" s="360">
        <v>80</v>
      </c>
      <c r="H62" s="361">
        <v>80</v>
      </c>
    </row>
    <row r="63" spans="2:8" ht="52.5" customHeight="1" thickBot="1" x14ac:dyDescent="0.25">
      <c r="B63" s="125"/>
      <c r="C63" s="1209" t="s">
        <v>49</v>
      </c>
      <c r="D63" s="1209"/>
      <c r="E63" s="1210"/>
      <c r="F63" s="362">
        <v>3142</v>
      </c>
      <c r="G63" s="362">
        <v>3665</v>
      </c>
      <c r="H63" s="363">
        <v>3878</v>
      </c>
    </row>
    <row r="64" spans="2:8" ht="13.2" x14ac:dyDescent="0.2"/>
  </sheetData>
  <sheetProtection algorithmName="SHA-512" hashValue="3E3cIlvpSNCd4KdjdJQbqkFemdlvDqJZ0/TB0MZP6h/yYLDWX6c5oZiBADq8YbcilzzAsuWzziosSZAQq0gdrw==" saltValue="qTc6Ar4raDw6USExXyrB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529</v>
      </c>
      <c r="G2" s="139"/>
      <c r="H2" s="140"/>
    </row>
    <row r="3" spans="1:8" x14ac:dyDescent="0.2">
      <c r="A3" s="136" t="s">
        <v>522</v>
      </c>
      <c r="B3" s="141"/>
      <c r="C3" s="142"/>
      <c r="D3" s="143">
        <v>75991</v>
      </c>
      <c r="E3" s="144"/>
      <c r="F3" s="145">
        <v>96248</v>
      </c>
      <c r="G3" s="146"/>
      <c r="H3" s="147"/>
    </row>
    <row r="4" spans="1:8" x14ac:dyDescent="0.2">
      <c r="A4" s="148"/>
      <c r="B4" s="149"/>
      <c r="C4" s="150"/>
      <c r="D4" s="151">
        <v>47039</v>
      </c>
      <c r="E4" s="152"/>
      <c r="F4" s="153">
        <v>55768</v>
      </c>
      <c r="G4" s="154"/>
      <c r="H4" s="155"/>
    </row>
    <row r="5" spans="1:8" x14ac:dyDescent="0.2">
      <c r="A5" s="136" t="s">
        <v>524</v>
      </c>
      <c r="B5" s="141"/>
      <c r="C5" s="142"/>
      <c r="D5" s="143">
        <v>73672</v>
      </c>
      <c r="E5" s="144"/>
      <c r="F5" s="145">
        <v>76413</v>
      </c>
      <c r="G5" s="146"/>
      <c r="H5" s="147"/>
    </row>
    <row r="6" spans="1:8" x14ac:dyDescent="0.2">
      <c r="A6" s="148"/>
      <c r="B6" s="149"/>
      <c r="C6" s="150"/>
      <c r="D6" s="151">
        <v>30171</v>
      </c>
      <c r="E6" s="152"/>
      <c r="F6" s="153">
        <v>39658</v>
      </c>
      <c r="G6" s="154"/>
      <c r="H6" s="155"/>
    </row>
    <row r="7" spans="1:8" x14ac:dyDescent="0.2">
      <c r="A7" s="136" t="s">
        <v>525</v>
      </c>
      <c r="B7" s="141"/>
      <c r="C7" s="142"/>
      <c r="D7" s="143">
        <v>84789</v>
      </c>
      <c r="E7" s="144"/>
      <c r="F7" s="145">
        <v>66481</v>
      </c>
      <c r="G7" s="146"/>
      <c r="H7" s="147"/>
    </row>
    <row r="8" spans="1:8" x14ac:dyDescent="0.2">
      <c r="A8" s="148"/>
      <c r="B8" s="149"/>
      <c r="C8" s="150"/>
      <c r="D8" s="151">
        <v>26679</v>
      </c>
      <c r="E8" s="152"/>
      <c r="F8" s="153">
        <v>36120</v>
      </c>
      <c r="G8" s="154"/>
      <c r="H8" s="155"/>
    </row>
    <row r="9" spans="1:8" x14ac:dyDescent="0.2">
      <c r="A9" s="136" t="s">
        <v>526</v>
      </c>
      <c r="B9" s="141"/>
      <c r="C9" s="142"/>
      <c r="D9" s="143">
        <v>85296</v>
      </c>
      <c r="E9" s="144"/>
      <c r="F9" s="145">
        <v>67825</v>
      </c>
      <c r="G9" s="146"/>
      <c r="H9" s="147"/>
    </row>
    <row r="10" spans="1:8" x14ac:dyDescent="0.2">
      <c r="A10" s="148"/>
      <c r="B10" s="149"/>
      <c r="C10" s="150"/>
      <c r="D10" s="151">
        <v>26817</v>
      </c>
      <c r="E10" s="152"/>
      <c r="F10" s="153">
        <v>39417</v>
      </c>
      <c r="G10" s="154"/>
      <c r="H10" s="155"/>
    </row>
    <row r="11" spans="1:8" x14ac:dyDescent="0.2">
      <c r="A11" s="136" t="s">
        <v>527</v>
      </c>
      <c r="B11" s="141"/>
      <c r="C11" s="142"/>
      <c r="D11" s="143">
        <v>91200</v>
      </c>
      <c r="E11" s="144"/>
      <c r="F11" s="145">
        <v>81158</v>
      </c>
      <c r="G11" s="146"/>
      <c r="H11" s="147"/>
    </row>
    <row r="12" spans="1:8" x14ac:dyDescent="0.2">
      <c r="A12" s="148"/>
      <c r="B12" s="149"/>
      <c r="C12" s="156"/>
      <c r="D12" s="151">
        <v>40915</v>
      </c>
      <c r="E12" s="152"/>
      <c r="F12" s="153">
        <v>45320</v>
      </c>
      <c r="G12" s="154"/>
      <c r="H12" s="155"/>
    </row>
    <row r="13" spans="1:8" x14ac:dyDescent="0.2">
      <c r="A13" s="136"/>
      <c r="B13" s="141"/>
      <c r="C13" s="157"/>
      <c r="D13" s="158">
        <v>82190</v>
      </c>
      <c r="E13" s="159"/>
      <c r="F13" s="160">
        <v>77625</v>
      </c>
      <c r="G13" s="161"/>
      <c r="H13" s="147"/>
    </row>
    <row r="14" spans="1:8" x14ac:dyDescent="0.2">
      <c r="A14" s="148"/>
      <c r="B14" s="149"/>
      <c r="C14" s="150"/>
      <c r="D14" s="151">
        <v>34324</v>
      </c>
      <c r="E14" s="152"/>
      <c r="F14" s="153">
        <v>43257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4.7300000000000004</v>
      </c>
      <c r="C19" s="162">
        <f>ROUND(VALUE(SUBSTITUTE(実質収支比率等に係る経年分析!G$48,"▲","-")),2)</f>
        <v>4.67</v>
      </c>
      <c r="D19" s="162">
        <f>ROUND(VALUE(SUBSTITUTE(実質収支比率等に係る経年分析!H$48,"▲","-")),2)</f>
        <v>5.26</v>
      </c>
      <c r="E19" s="162">
        <f>ROUND(VALUE(SUBSTITUTE(実質収支比率等に係る経年分析!I$48,"▲","-")),2)</f>
        <v>4.9400000000000004</v>
      </c>
      <c r="F19" s="162">
        <f>ROUND(VALUE(SUBSTITUTE(実質収支比率等に係る経年分析!J$48,"▲","-")),2)</f>
        <v>6.67</v>
      </c>
    </row>
    <row r="20" spans="1:11" x14ac:dyDescent="0.2">
      <c r="A20" s="162" t="s">
        <v>53</v>
      </c>
      <c r="B20" s="162">
        <f>ROUND(VALUE(SUBSTITUTE(実質収支比率等に係る経年分析!F$47,"▲","-")),2)</f>
        <v>17.739999999999998</v>
      </c>
      <c r="C20" s="162">
        <f>ROUND(VALUE(SUBSTITUTE(実質収支比率等に係る経年分析!G$47,"▲","-")),2)</f>
        <v>19.23</v>
      </c>
      <c r="D20" s="162">
        <f>ROUND(VALUE(SUBSTITUTE(実質収支比率等に係る経年分析!H$47,"▲","-")),2)</f>
        <v>19.600000000000001</v>
      </c>
      <c r="E20" s="162">
        <f>ROUND(VALUE(SUBSTITUTE(実質収支比率等に係る経年分析!I$47,"▲","-")),2)</f>
        <v>22.44</v>
      </c>
      <c r="F20" s="162">
        <f>ROUND(VALUE(SUBSTITUTE(実質収支比率等に係る経年分析!J$47,"▲","-")),2)</f>
        <v>17.28</v>
      </c>
    </row>
    <row r="21" spans="1:11" x14ac:dyDescent="0.2">
      <c r="A21" s="162" t="s">
        <v>54</v>
      </c>
      <c r="B21" s="162">
        <f>IF(ISNUMBER(VALUE(SUBSTITUTE(実質収支比率等に係る経年分析!F$49,"▲","-"))),ROUND(VALUE(SUBSTITUTE(実質収支比率等に係る経年分析!F$49,"▲","-")),2),NA())</f>
        <v>0.5</v>
      </c>
      <c r="C21" s="162">
        <f>IF(ISNUMBER(VALUE(SUBSTITUTE(実質収支比率等に係る経年分析!G$49,"▲","-"))),ROUND(VALUE(SUBSTITUTE(実質収支比率等に係る経年分析!G$49,"▲","-")),2),NA())</f>
        <v>2.72</v>
      </c>
      <c r="D21" s="162">
        <f>IF(ISNUMBER(VALUE(SUBSTITUTE(実質収支比率等に係る経年分析!H$49,"▲","-"))),ROUND(VALUE(SUBSTITUTE(実質収支比率等に係る経年分析!H$49,"▲","-")),2),NA())</f>
        <v>0.14000000000000001</v>
      </c>
      <c r="E21" s="162">
        <f>IF(ISNUMBER(VALUE(SUBSTITUTE(実質収支比率等に係る経年分析!I$49,"▲","-"))),ROUND(VALUE(SUBSTITUTE(実質収支比率等に係る経年分析!I$49,"▲","-")),2),NA())</f>
        <v>2.76</v>
      </c>
      <c r="F21" s="162">
        <f>IF(ISNUMBER(VALUE(SUBSTITUTE(実質収支比率等に係る経年分析!J$49,"▲","-"))),ROUND(VALUE(SUBSTITUTE(実質収支比率等に係る経年分析!J$49,"▲","-")),2),NA())</f>
        <v>-2.82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1.61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1.32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0.56000000000000005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白老町立介護医療院事業会計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国民健康保険事業会計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0.95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0.94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0.95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0.87</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後期高齢者医療事業会計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介護保険事業会計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1.1499999999999999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1.86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1.61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0.92</v>
      </c>
    </row>
    <row r="33" spans="1:16" x14ac:dyDescent="0.2">
      <c r="A33" s="163" t="str">
        <f>IF(連結実質赤字比率に係る赤字・黒字の構成分析!C$37="",NA(),連結実質赤字比率に係る赤字・黒字の構成分析!C$37)</f>
        <v>国民健康保険病院事業会計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0.11</v>
      </c>
      <c r="D33" s="163">
        <f>IF(ROUND(VALUE(SUBSTITUTE(連結実質赤字比率に係る赤字・黒字の構成分析!G$37,"▲", "-")), 2) &lt; 0, ABS(ROUND(VALUE(SUBSTITUTE(連結実質赤字比率に係る赤字・黒字の構成分析!G$37,"▲", "-")), 2)), NA())</f>
        <v>0.26</v>
      </c>
      <c r="E33" s="163" t="e">
        <f>IF(ROUND(VALUE(SUBSTITUTE(連結実質赤字比率に係る赤字・黒字の構成分析!G$37,"▲", "-")), 2) &gt;= 0, ABS(ROUND(VALUE(SUBSTITUTE(連結実質赤字比率に係る赤字・黒字の構成分析!G$37,"▲", "-")), 2)), NA())</f>
        <v>#N/A</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1.57</v>
      </c>
    </row>
    <row r="34" spans="1:16" x14ac:dyDescent="0.2">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4.09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3.54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3.09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2.99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3.28</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2.83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3.17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3.29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3.73</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4.7300000000000004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4.67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5.26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4.9400000000000004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6.66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1085</v>
      </c>
      <c r="E42" s="164"/>
      <c r="F42" s="164"/>
      <c r="G42" s="164">
        <f>'実質公債費比率（分子）の構造'!L$52</f>
        <v>1083</v>
      </c>
      <c r="H42" s="164"/>
      <c r="I42" s="164"/>
      <c r="J42" s="164">
        <f>'実質公債費比率（分子）の構造'!M$52</f>
        <v>1030</v>
      </c>
      <c r="K42" s="164"/>
      <c r="L42" s="164"/>
      <c r="M42" s="164">
        <f>'実質公債費比率（分子）の構造'!N$52</f>
        <v>1014</v>
      </c>
      <c r="N42" s="164"/>
      <c r="O42" s="164"/>
      <c r="P42" s="164">
        <f>'実質公債費比率（分子）の構造'!O$52</f>
        <v>975</v>
      </c>
    </row>
    <row r="43" spans="1:16" x14ac:dyDescent="0.2">
      <c r="A43" s="164" t="s">
        <v>16</v>
      </c>
      <c r="B43" s="164">
        <f>'実質公債費比率（分子）の構造'!K$51</f>
        <v>1</v>
      </c>
      <c r="C43" s="164"/>
      <c r="D43" s="164"/>
      <c r="E43" s="164">
        <f>'実質公債費比率（分子）の構造'!L$51</f>
        <v>1</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2">
      <c r="A44" s="164" t="s">
        <v>62</v>
      </c>
      <c r="B44" s="164">
        <f>'実質公債費比率（分子）の構造'!K$50</f>
        <v>2</v>
      </c>
      <c r="C44" s="164"/>
      <c r="D44" s="164"/>
      <c r="E44" s="164">
        <f>'実質公債費比率（分子）の構造'!L$50</f>
        <v>1</v>
      </c>
      <c r="F44" s="164"/>
      <c r="G44" s="164"/>
      <c r="H44" s="164">
        <f>'実質公債費比率（分子）の構造'!M$50</f>
        <v>1</v>
      </c>
      <c r="I44" s="164"/>
      <c r="J44" s="164"/>
      <c r="K44" s="164">
        <f>'実質公債費比率（分子）の構造'!N$50</f>
        <v>1</v>
      </c>
      <c r="L44" s="164"/>
      <c r="M44" s="164"/>
      <c r="N44" s="164">
        <f>'実質公債費比率（分子）の構造'!O$50</f>
        <v>1</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513</v>
      </c>
      <c r="C46" s="164"/>
      <c r="D46" s="164"/>
      <c r="E46" s="164">
        <f>'実質公債費比率（分子）の構造'!L$48</f>
        <v>481</v>
      </c>
      <c r="F46" s="164"/>
      <c r="G46" s="164"/>
      <c r="H46" s="164">
        <f>'実質公債費比率（分子）の構造'!M$48</f>
        <v>463</v>
      </c>
      <c r="I46" s="164"/>
      <c r="J46" s="164"/>
      <c r="K46" s="164">
        <f>'実質公債費比率（分子）の構造'!N$48</f>
        <v>425</v>
      </c>
      <c r="L46" s="164"/>
      <c r="M46" s="164"/>
      <c r="N46" s="164">
        <f>'実質公債費比率（分子）の構造'!O$48</f>
        <v>364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1220</v>
      </c>
      <c r="C49" s="164"/>
      <c r="D49" s="164"/>
      <c r="E49" s="164">
        <f>'実質公債費比率（分子）の構造'!L$45</f>
        <v>1215</v>
      </c>
      <c r="F49" s="164"/>
      <c r="G49" s="164"/>
      <c r="H49" s="164">
        <f>'実質公債費比率（分子）の構造'!M$45</f>
        <v>1169</v>
      </c>
      <c r="I49" s="164"/>
      <c r="J49" s="164"/>
      <c r="K49" s="164">
        <f>'実質公債費比率（分子）の構造'!N$45</f>
        <v>1153</v>
      </c>
      <c r="L49" s="164"/>
      <c r="M49" s="164"/>
      <c r="N49" s="164">
        <f>'実質公債費比率（分子）の構造'!O$45</f>
        <v>1142</v>
      </c>
      <c r="O49" s="164"/>
      <c r="P49" s="164"/>
    </row>
    <row r="50" spans="1:16" x14ac:dyDescent="0.2">
      <c r="A50" s="164" t="s">
        <v>67</v>
      </c>
      <c r="B50" s="164" t="e">
        <f>NA()</f>
        <v>#N/A</v>
      </c>
      <c r="C50" s="164">
        <f>IF(ISNUMBER('実質公債費比率（分子）の構造'!K$53),'実質公債費比率（分子）の構造'!K$53,NA())</f>
        <v>651</v>
      </c>
      <c r="D50" s="164" t="e">
        <f>NA()</f>
        <v>#N/A</v>
      </c>
      <c r="E50" s="164" t="e">
        <f>NA()</f>
        <v>#N/A</v>
      </c>
      <c r="F50" s="164">
        <f>IF(ISNUMBER('実質公債費比率（分子）の構造'!L$53),'実質公債費比率（分子）の構造'!L$53,NA())</f>
        <v>615</v>
      </c>
      <c r="G50" s="164" t="e">
        <f>NA()</f>
        <v>#N/A</v>
      </c>
      <c r="H50" s="164" t="e">
        <f>NA()</f>
        <v>#N/A</v>
      </c>
      <c r="I50" s="164">
        <f>IF(ISNUMBER('実質公債費比率（分子）の構造'!M$53),'実質公債費比率（分子）の構造'!M$53,NA())</f>
        <v>603</v>
      </c>
      <c r="J50" s="164" t="e">
        <f>NA()</f>
        <v>#N/A</v>
      </c>
      <c r="K50" s="164" t="e">
        <f>NA()</f>
        <v>#N/A</v>
      </c>
      <c r="L50" s="164">
        <f>IF(ISNUMBER('実質公債費比率（分子）の構造'!N$53),'実質公債費比率（分子）の構造'!N$53,NA())</f>
        <v>565</v>
      </c>
      <c r="M50" s="164" t="e">
        <f>NA()</f>
        <v>#N/A</v>
      </c>
      <c r="N50" s="164" t="e">
        <f>NA()</f>
        <v>#N/A</v>
      </c>
      <c r="O50" s="164">
        <f>IF(ISNUMBER('実質公債費比率（分子）の構造'!O$53),'実質公債費比率（分子）の構造'!O$53,NA())</f>
        <v>532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9461</v>
      </c>
      <c r="E56" s="163"/>
      <c r="F56" s="163"/>
      <c r="G56" s="163">
        <f>'将来負担比率（分子）の構造'!J$52</f>
        <v>8937</v>
      </c>
      <c r="H56" s="163"/>
      <c r="I56" s="163"/>
      <c r="J56" s="163">
        <f>'将来負担比率（分子）の構造'!K$52</f>
        <v>8420</v>
      </c>
      <c r="K56" s="163"/>
      <c r="L56" s="163"/>
      <c r="M56" s="163">
        <f>'将来負担比率（分子）の構造'!L$52</f>
        <v>8224</v>
      </c>
      <c r="N56" s="163"/>
      <c r="O56" s="163"/>
      <c r="P56" s="163">
        <f>'将来負担比率（分子）の構造'!M$52</f>
        <v>8195</v>
      </c>
    </row>
    <row r="57" spans="1:16" x14ac:dyDescent="0.2">
      <c r="A57" s="163" t="s">
        <v>42</v>
      </c>
      <c r="B57" s="163"/>
      <c r="C57" s="163"/>
      <c r="D57" s="163">
        <f>'将来負担比率（分子）の構造'!I$51</f>
        <v>371</v>
      </c>
      <c r="E57" s="163"/>
      <c r="F57" s="163"/>
      <c r="G57" s="163">
        <f>'将来負担比率（分子）の構造'!J$51</f>
        <v>350</v>
      </c>
      <c r="H57" s="163"/>
      <c r="I57" s="163"/>
      <c r="J57" s="163">
        <f>'将来負担比率（分子）の構造'!K$51</f>
        <v>320</v>
      </c>
      <c r="K57" s="163"/>
      <c r="L57" s="163"/>
      <c r="M57" s="163">
        <f>'将来負担比率（分子）の構造'!L$51</f>
        <v>290</v>
      </c>
      <c r="N57" s="163"/>
      <c r="O57" s="163"/>
      <c r="P57" s="163">
        <f>'将来負担比率（分子）の構造'!M$51</f>
        <v>317</v>
      </c>
    </row>
    <row r="58" spans="1:16" x14ac:dyDescent="0.2">
      <c r="A58" s="163" t="s">
        <v>41</v>
      </c>
      <c r="B58" s="163"/>
      <c r="C58" s="163"/>
      <c r="D58" s="163">
        <f>'将来負担比率（分子）の構造'!I$50</f>
        <v>2355</v>
      </c>
      <c r="E58" s="163"/>
      <c r="F58" s="163"/>
      <c r="G58" s="163">
        <f>'将来負担比率（分子）の構造'!J$50</f>
        <v>2872</v>
      </c>
      <c r="H58" s="163"/>
      <c r="I58" s="163"/>
      <c r="J58" s="163">
        <f>'将来負担比率（分子）の構造'!K$50</f>
        <v>3350</v>
      </c>
      <c r="K58" s="163"/>
      <c r="L58" s="163"/>
      <c r="M58" s="163">
        <f>'将来負担比率（分子）の構造'!L$50</f>
        <v>3897</v>
      </c>
      <c r="N58" s="163"/>
      <c r="O58" s="163"/>
      <c r="P58" s="163">
        <f>'将来負担比率（分子）の構造'!M$50</f>
        <v>4124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969</v>
      </c>
      <c r="C62" s="163"/>
      <c r="D62" s="163"/>
      <c r="E62" s="163">
        <f>'将来負担比率（分子）の構造'!J$45</f>
        <v>1058</v>
      </c>
      <c r="F62" s="163"/>
      <c r="G62" s="163"/>
      <c r="H62" s="163">
        <f>'将来負担比率（分子）の構造'!K$45</f>
        <v>939</v>
      </c>
      <c r="I62" s="163"/>
      <c r="J62" s="163"/>
      <c r="K62" s="163">
        <f>'将来負担比率（分子）の構造'!L$45</f>
        <v>875</v>
      </c>
      <c r="L62" s="163"/>
      <c r="M62" s="163"/>
      <c r="N62" s="163">
        <f>'将来負担比率（分子）の構造'!M$45</f>
        <v>980</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3558</v>
      </c>
      <c r="C64" s="163"/>
      <c r="D64" s="163"/>
      <c r="E64" s="163">
        <f>'将来負担比率（分子）の構造'!J$43</f>
        <v>3284</v>
      </c>
      <c r="F64" s="163"/>
      <c r="G64" s="163"/>
      <c r="H64" s="163">
        <f>'将来負担比率（分子）の構造'!K$43</f>
        <v>2950</v>
      </c>
      <c r="I64" s="163"/>
      <c r="J64" s="163"/>
      <c r="K64" s="163">
        <f>'将来負担比率（分子）の構造'!L$43</f>
        <v>2696</v>
      </c>
      <c r="L64" s="163"/>
      <c r="M64" s="163"/>
      <c r="N64" s="163">
        <f>'将来負担比率（分子）の構造'!M$43</f>
        <v>3022</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9316</v>
      </c>
      <c r="C66" s="163"/>
      <c r="D66" s="163"/>
      <c r="E66" s="163">
        <f>'将来負担比率（分子）の構造'!J$41</f>
        <v>9014</v>
      </c>
      <c r="F66" s="163"/>
      <c r="G66" s="163"/>
      <c r="H66" s="163">
        <f>'将来負担比率（分子）の構造'!K$41</f>
        <v>8784</v>
      </c>
      <c r="I66" s="163"/>
      <c r="J66" s="163"/>
      <c r="K66" s="163">
        <f>'将来負担比率（分子）の構造'!L$41</f>
        <v>8521</v>
      </c>
      <c r="L66" s="163"/>
      <c r="M66" s="163"/>
      <c r="N66" s="163">
        <f>'将来負担比率（分子）の構造'!M$41</f>
        <v>8754</v>
      </c>
      <c r="O66" s="163"/>
      <c r="P66" s="163"/>
    </row>
    <row r="67" spans="1:16" x14ac:dyDescent="0.2">
      <c r="A67" s="163" t="s">
        <v>71</v>
      </c>
      <c r="B67" s="163" t="e">
        <f>NA()</f>
        <v>#N/A</v>
      </c>
      <c r="C67" s="163">
        <f>IF(ISNUMBER('将来負担比率（分子）の構造'!I$53), IF('将来負担比率（分子）の構造'!I$53 &lt; 0, 0, '将来負担比率（分子）の構造'!I$53), NA())</f>
        <v>1656</v>
      </c>
      <c r="D67" s="163" t="e">
        <f>NA()</f>
        <v>#N/A</v>
      </c>
      <c r="E67" s="163" t="e">
        <f>NA()</f>
        <v>#N/A</v>
      </c>
      <c r="F67" s="163">
        <f>IF(ISNUMBER('将来負担比率（分子）の構造'!J$53), IF('将来負担比率（分子）の構造'!J$53 &lt; 0, 0, '将来負担比率（分子）の構造'!J$53), NA())</f>
        <v>1197</v>
      </c>
      <c r="G67" s="163" t="e">
        <f>NA()</f>
        <v>#N/A</v>
      </c>
      <c r="H67" s="163" t="e">
        <f>NA()</f>
        <v>#N/A</v>
      </c>
      <c r="I67" s="163">
        <f>IF(ISNUMBER('将来負担比率（分子）の構造'!K$53), IF('将来負担比率（分子）の構造'!K$53 &lt; 0, 0, '将来負担比率（分子）の構造'!K$53), NA())</f>
        <v>583</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120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1253</v>
      </c>
      <c r="C72" s="167">
        <f>基金残高に係る経年分析!G55</f>
        <v>1449</v>
      </c>
      <c r="D72" s="167">
        <f>基金残高に係る経年分析!H55</f>
        <v>1141</v>
      </c>
    </row>
    <row r="73" spans="1:16" x14ac:dyDescent="0.2">
      <c r="A73" s="166" t="s">
        <v>74</v>
      </c>
      <c r="B73" s="167">
        <f>基金残高に係る経年分析!F56</f>
        <v>267</v>
      </c>
      <c r="C73" s="167">
        <f>基金残高に係る経年分析!G56</f>
        <v>176</v>
      </c>
      <c r="D73" s="167">
        <f>基金残高に係る経年分析!H56</f>
        <v>341</v>
      </c>
    </row>
    <row r="74" spans="1:16" x14ac:dyDescent="0.2">
      <c r="A74" s="166" t="s">
        <v>75</v>
      </c>
      <c r="B74" s="167">
        <f>基金残高に係る経年分析!F57</f>
        <v>1622</v>
      </c>
      <c r="C74" s="167">
        <f>基金残高に係る経年分析!G57</f>
        <v>2040</v>
      </c>
      <c r="D74" s="167">
        <f>基金残高に係る経年分析!H57</f>
        <v>2395</v>
      </c>
    </row>
  </sheetData>
  <sheetProtection algorithmName="SHA-512" hashValue="qrj2huWr9H1waqUicN8W/xBYxGOFkcDt51eWMUCzelmX6wIh0wQhqgxl4NJg4eeNJjfT2rYX62vO1rRVffeB0g==" saltValue="jcaEC4EbiAiGESMIquH/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2379581</v>
      </c>
      <c r="S5" s="613"/>
      <c r="T5" s="613"/>
      <c r="U5" s="613"/>
      <c r="V5" s="613"/>
      <c r="W5" s="613"/>
      <c r="X5" s="613"/>
      <c r="Y5" s="614"/>
      <c r="Z5" s="615">
        <v>15.5</v>
      </c>
      <c r="AA5" s="615"/>
      <c r="AB5" s="615"/>
      <c r="AC5" s="615"/>
      <c r="AD5" s="616">
        <v>2379581</v>
      </c>
      <c r="AE5" s="616"/>
      <c r="AF5" s="616"/>
      <c r="AG5" s="616"/>
      <c r="AH5" s="616"/>
      <c r="AI5" s="616"/>
      <c r="AJ5" s="616"/>
      <c r="AK5" s="616"/>
      <c r="AL5" s="617">
        <v>34.1</v>
      </c>
      <c r="AM5" s="618"/>
      <c r="AN5" s="618"/>
      <c r="AO5" s="619"/>
      <c r="AP5" s="609" t="s">
        <v>217</v>
      </c>
      <c r="AQ5" s="610"/>
      <c r="AR5" s="610"/>
      <c r="AS5" s="610"/>
      <c r="AT5" s="610"/>
      <c r="AU5" s="610"/>
      <c r="AV5" s="610"/>
      <c r="AW5" s="610"/>
      <c r="AX5" s="610"/>
      <c r="AY5" s="610"/>
      <c r="AZ5" s="610"/>
      <c r="BA5" s="610"/>
      <c r="BB5" s="610"/>
      <c r="BC5" s="610"/>
      <c r="BD5" s="610"/>
      <c r="BE5" s="610"/>
      <c r="BF5" s="611"/>
      <c r="BG5" s="623">
        <v>2351994</v>
      </c>
      <c r="BH5" s="624"/>
      <c r="BI5" s="624"/>
      <c r="BJ5" s="624"/>
      <c r="BK5" s="624"/>
      <c r="BL5" s="624"/>
      <c r="BM5" s="624"/>
      <c r="BN5" s="625"/>
      <c r="BO5" s="626">
        <v>98.8</v>
      </c>
      <c r="BP5" s="626"/>
      <c r="BQ5" s="626"/>
      <c r="BR5" s="626"/>
      <c r="BS5" s="627">
        <v>287334</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151250</v>
      </c>
      <c r="S6" s="624"/>
      <c r="T6" s="624"/>
      <c r="U6" s="624"/>
      <c r="V6" s="624"/>
      <c r="W6" s="624"/>
      <c r="X6" s="624"/>
      <c r="Y6" s="625"/>
      <c r="Z6" s="626">
        <v>1</v>
      </c>
      <c r="AA6" s="626"/>
      <c r="AB6" s="626"/>
      <c r="AC6" s="626"/>
      <c r="AD6" s="627">
        <v>151250</v>
      </c>
      <c r="AE6" s="627"/>
      <c r="AF6" s="627"/>
      <c r="AG6" s="627"/>
      <c r="AH6" s="627"/>
      <c r="AI6" s="627"/>
      <c r="AJ6" s="627"/>
      <c r="AK6" s="627"/>
      <c r="AL6" s="628">
        <v>2.2000000000000002</v>
      </c>
      <c r="AM6" s="629"/>
      <c r="AN6" s="629"/>
      <c r="AO6" s="630"/>
      <c r="AP6" s="620" t="s">
        <v>222</v>
      </c>
      <c r="AQ6" s="621"/>
      <c r="AR6" s="621"/>
      <c r="AS6" s="621"/>
      <c r="AT6" s="621"/>
      <c r="AU6" s="621"/>
      <c r="AV6" s="621"/>
      <c r="AW6" s="621"/>
      <c r="AX6" s="621"/>
      <c r="AY6" s="621"/>
      <c r="AZ6" s="621"/>
      <c r="BA6" s="621"/>
      <c r="BB6" s="621"/>
      <c r="BC6" s="621"/>
      <c r="BD6" s="621"/>
      <c r="BE6" s="621"/>
      <c r="BF6" s="622"/>
      <c r="BG6" s="623">
        <v>2351994</v>
      </c>
      <c r="BH6" s="624"/>
      <c r="BI6" s="624"/>
      <c r="BJ6" s="624"/>
      <c r="BK6" s="624"/>
      <c r="BL6" s="624"/>
      <c r="BM6" s="624"/>
      <c r="BN6" s="625"/>
      <c r="BO6" s="626">
        <v>98.8</v>
      </c>
      <c r="BP6" s="626"/>
      <c r="BQ6" s="626"/>
      <c r="BR6" s="626"/>
      <c r="BS6" s="627">
        <v>287334</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100374</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100374</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670</v>
      </c>
      <c r="S7" s="624"/>
      <c r="T7" s="624"/>
      <c r="U7" s="624"/>
      <c r="V7" s="624"/>
      <c r="W7" s="624"/>
      <c r="X7" s="624"/>
      <c r="Y7" s="625"/>
      <c r="Z7" s="626">
        <v>0</v>
      </c>
      <c r="AA7" s="626"/>
      <c r="AB7" s="626"/>
      <c r="AC7" s="626"/>
      <c r="AD7" s="627">
        <v>670</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642155</v>
      </c>
      <c r="BH7" s="624"/>
      <c r="BI7" s="624"/>
      <c r="BJ7" s="624"/>
      <c r="BK7" s="624"/>
      <c r="BL7" s="624"/>
      <c r="BM7" s="624"/>
      <c r="BN7" s="625"/>
      <c r="BO7" s="626">
        <v>27</v>
      </c>
      <c r="BP7" s="626"/>
      <c r="BQ7" s="626"/>
      <c r="BR7" s="626"/>
      <c r="BS7" s="627">
        <v>26082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3086454</v>
      </c>
      <c r="CS7" s="624"/>
      <c r="CT7" s="624"/>
      <c r="CU7" s="624"/>
      <c r="CV7" s="624"/>
      <c r="CW7" s="624"/>
      <c r="CX7" s="624"/>
      <c r="CY7" s="625"/>
      <c r="CZ7" s="626">
        <v>20.8</v>
      </c>
      <c r="DA7" s="626"/>
      <c r="DB7" s="626"/>
      <c r="DC7" s="626"/>
      <c r="DD7" s="632">
        <v>102394</v>
      </c>
      <c r="DE7" s="624"/>
      <c r="DF7" s="624"/>
      <c r="DG7" s="624"/>
      <c r="DH7" s="624"/>
      <c r="DI7" s="624"/>
      <c r="DJ7" s="624"/>
      <c r="DK7" s="624"/>
      <c r="DL7" s="624"/>
      <c r="DM7" s="624"/>
      <c r="DN7" s="624"/>
      <c r="DO7" s="624"/>
      <c r="DP7" s="625"/>
      <c r="DQ7" s="632">
        <v>1970783</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6394</v>
      </c>
      <c r="S8" s="624"/>
      <c r="T8" s="624"/>
      <c r="U8" s="624"/>
      <c r="V8" s="624"/>
      <c r="W8" s="624"/>
      <c r="X8" s="624"/>
      <c r="Y8" s="625"/>
      <c r="Z8" s="626">
        <v>0</v>
      </c>
      <c r="AA8" s="626"/>
      <c r="AB8" s="626"/>
      <c r="AC8" s="626"/>
      <c r="AD8" s="627">
        <v>6394</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25804</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3645460</v>
      </c>
      <c r="CS8" s="624"/>
      <c r="CT8" s="624"/>
      <c r="CU8" s="624"/>
      <c r="CV8" s="624"/>
      <c r="CW8" s="624"/>
      <c r="CX8" s="624"/>
      <c r="CY8" s="625"/>
      <c r="CZ8" s="626">
        <v>24.6</v>
      </c>
      <c r="DA8" s="626"/>
      <c r="DB8" s="626"/>
      <c r="DC8" s="626"/>
      <c r="DD8" s="632">
        <v>67555</v>
      </c>
      <c r="DE8" s="624"/>
      <c r="DF8" s="624"/>
      <c r="DG8" s="624"/>
      <c r="DH8" s="624"/>
      <c r="DI8" s="624"/>
      <c r="DJ8" s="624"/>
      <c r="DK8" s="624"/>
      <c r="DL8" s="624"/>
      <c r="DM8" s="624"/>
      <c r="DN8" s="624"/>
      <c r="DO8" s="624"/>
      <c r="DP8" s="625"/>
      <c r="DQ8" s="632">
        <v>1820874</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9871</v>
      </c>
      <c r="S9" s="624"/>
      <c r="T9" s="624"/>
      <c r="U9" s="624"/>
      <c r="V9" s="624"/>
      <c r="W9" s="624"/>
      <c r="X9" s="624"/>
      <c r="Y9" s="625"/>
      <c r="Z9" s="626">
        <v>0.1</v>
      </c>
      <c r="AA9" s="626"/>
      <c r="AB9" s="626"/>
      <c r="AC9" s="626"/>
      <c r="AD9" s="627">
        <v>9871</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505146</v>
      </c>
      <c r="BH9" s="624"/>
      <c r="BI9" s="624"/>
      <c r="BJ9" s="624"/>
      <c r="BK9" s="624"/>
      <c r="BL9" s="624"/>
      <c r="BM9" s="624"/>
      <c r="BN9" s="625"/>
      <c r="BO9" s="626">
        <v>21.2</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2951245</v>
      </c>
      <c r="CS9" s="624"/>
      <c r="CT9" s="624"/>
      <c r="CU9" s="624"/>
      <c r="CV9" s="624"/>
      <c r="CW9" s="624"/>
      <c r="CX9" s="624"/>
      <c r="CY9" s="625"/>
      <c r="CZ9" s="626">
        <v>19.899999999999999</v>
      </c>
      <c r="DA9" s="626"/>
      <c r="DB9" s="626"/>
      <c r="DC9" s="626"/>
      <c r="DD9" s="632">
        <v>16043</v>
      </c>
      <c r="DE9" s="624"/>
      <c r="DF9" s="624"/>
      <c r="DG9" s="624"/>
      <c r="DH9" s="624"/>
      <c r="DI9" s="624"/>
      <c r="DJ9" s="624"/>
      <c r="DK9" s="624"/>
      <c r="DL9" s="624"/>
      <c r="DM9" s="624"/>
      <c r="DN9" s="624"/>
      <c r="DO9" s="624"/>
      <c r="DP9" s="625"/>
      <c r="DQ9" s="632">
        <v>1523373</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61345</v>
      </c>
      <c r="BH10" s="624"/>
      <c r="BI10" s="624"/>
      <c r="BJ10" s="624"/>
      <c r="BK10" s="624"/>
      <c r="BL10" s="624"/>
      <c r="BM10" s="624"/>
      <c r="BN10" s="625"/>
      <c r="BO10" s="626">
        <v>2.6</v>
      </c>
      <c r="BP10" s="626"/>
      <c r="BQ10" s="626"/>
      <c r="BR10" s="626"/>
      <c r="BS10" s="627">
        <v>9200</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13358</v>
      </c>
      <c r="CS10" s="624"/>
      <c r="CT10" s="624"/>
      <c r="CU10" s="624"/>
      <c r="CV10" s="624"/>
      <c r="CW10" s="624"/>
      <c r="CX10" s="624"/>
      <c r="CY10" s="625"/>
      <c r="CZ10" s="626">
        <v>0.1</v>
      </c>
      <c r="DA10" s="626"/>
      <c r="DB10" s="626"/>
      <c r="DC10" s="626"/>
      <c r="DD10" s="632">
        <v>8371</v>
      </c>
      <c r="DE10" s="624"/>
      <c r="DF10" s="624"/>
      <c r="DG10" s="624"/>
      <c r="DH10" s="624"/>
      <c r="DI10" s="624"/>
      <c r="DJ10" s="624"/>
      <c r="DK10" s="624"/>
      <c r="DL10" s="624"/>
      <c r="DM10" s="624"/>
      <c r="DN10" s="624"/>
      <c r="DO10" s="624"/>
      <c r="DP10" s="625"/>
      <c r="DQ10" s="632">
        <v>4547</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444627</v>
      </c>
      <c r="S11" s="624"/>
      <c r="T11" s="624"/>
      <c r="U11" s="624"/>
      <c r="V11" s="624"/>
      <c r="W11" s="624"/>
      <c r="X11" s="624"/>
      <c r="Y11" s="625"/>
      <c r="Z11" s="628">
        <v>2.9</v>
      </c>
      <c r="AA11" s="629"/>
      <c r="AB11" s="629"/>
      <c r="AC11" s="635"/>
      <c r="AD11" s="632">
        <v>444627</v>
      </c>
      <c r="AE11" s="624"/>
      <c r="AF11" s="624"/>
      <c r="AG11" s="624"/>
      <c r="AH11" s="624"/>
      <c r="AI11" s="624"/>
      <c r="AJ11" s="624"/>
      <c r="AK11" s="625"/>
      <c r="AL11" s="628">
        <v>6.4</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49860</v>
      </c>
      <c r="BH11" s="624"/>
      <c r="BI11" s="624"/>
      <c r="BJ11" s="624"/>
      <c r="BK11" s="624"/>
      <c r="BL11" s="624"/>
      <c r="BM11" s="624"/>
      <c r="BN11" s="625"/>
      <c r="BO11" s="626">
        <v>2.1</v>
      </c>
      <c r="BP11" s="626"/>
      <c r="BQ11" s="626"/>
      <c r="BR11" s="626"/>
      <c r="BS11" s="627">
        <v>16882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126883</v>
      </c>
      <c r="CS11" s="624"/>
      <c r="CT11" s="624"/>
      <c r="CU11" s="624"/>
      <c r="CV11" s="624"/>
      <c r="CW11" s="624"/>
      <c r="CX11" s="624"/>
      <c r="CY11" s="625"/>
      <c r="CZ11" s="626">
        <v>0.9</v>
      </c>
      <c r="DA11" s="626"/>
      <c r="DB11" s="626"/>
      <c r="DC11" s="626"/>
      <c r="DD11" s="632">
        <v>7969</v>
      </c>
      <c r="DE11" s="624"/>
      <c r="DF11" s="624"/>
      <c r="DG11" s="624"/>
      <c r="DH11" s="624"/>
      <c r="DI11" s="624"/>
      <c r="DJ11" s="624"/>
      <c r="DK11" s="624"/>
      <c r="DL11" s="624"/>
      <c r="DM11" s="624"/>
      <c r="DN11" s="624"/>
      <c r="DO11" s="624"/>
      <c r="DP11" s="625"/>
      <c r="DQ11" s="632">
        <v>69366</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3805</v>
      </c>
      <c r="S12" s="624"/>
      <c r="T12" s="624"/>
      <c r="U12" s="624"/>
      <c r="V12" s="624"/>
      <c r="W12" s="624"/>
      <c r="X12" s="624"/>
      <c r="Y12" s="625"/>
      <c r="Z12" s="626">
        <v>0</v>
      </c>
      <c r="AA12" s="626"/>
      <c r="AB12" s="626"/>
      <c r="AC12" s="626"/>
      <c r="AD12" s="627">
        <v>3805</v>
      </c>
      <c r="AE12" s="627"/>
      <c r="AF12" s="627"/>
      <c r="AG12" s="627"/>
      <c r="AH12" s="627"/>
      <c r="AI12" s="627"/>
      <c r="AJ12" s="627"/>
      <c r="AK12" s="627"/>
      <c r="AL12" s="628">
        <v>0.1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1503820</v>
      </c>
      <c r="BH12" s="624"/>
      <c r="BI12" s="624"/>
      <c r="BJ12" s="624"/>
      <c r="BK12" s="624"/>
      <c r="BL12" s="624"/>
      <c r="BM12" s="624"/>
      <c r="BN12" s="625"/>
      <c r="BO12" s="626">
        <v>63.2</v>
      </c>
      <c r="BP12" s="626"/>
      <c r="BQ12" s="626"/>
      <c r="BR12" s="626"/>
      <c r="BS12" s="627">
        <v>261252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276425</v>
      </c>
      <c r="CS12" s="624"/>
      <c r="CT12" s="624"/>
      <c r="CU12" s="624"/>
      <c r="CV12" s="624"/>
      <c r="CW12" s="624"/>
      <c r="CX12" s="624"/>
      <c r="CY12" s="625"/>
      <c r="CZ12" s="626">
        <v>1.9</v>
      </c>
      <c r="DA12" s="626"/>
      <c r="DB12" s="626"/>
      <c r="DC12" s="626"/>
      <c r="DD12" s="632">
        <v>6149</v>
      </c>
      <c r="DE12" s="624"/>
      <c r="DF12" s="624"/>
      <c r="DG12" s="624"/>
      <c r="DH12" s="624"/>
      <c r="DI12" s="624"/>
      <c r="DJ12" s="624"/>
      <c r="DK12" s="624"/>
      <c r="DL12" s="624"/>
      <c r="DM12" s="624"/>
      <c r="DN12" s="624"/>
      <c r="DO12" s="624"/>
      <c r="DP12" s="625"/>
      <c r="DQ12" s="632">
        <v>147455</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1494146</v>
      </c>
      <c r="BH13" s="624"/>
      <c r="BI13" s="624"/>
      <c r="BJ13" s="624"/>
      <c r="BK13" s="624"/>
      <c r="BL13" s="624"/>
      <c r="BM13" s="624"/>
      <c r="BN13" s="625"/>
      <c r="BO13" s="626">
        <v>62.8</v>
      </c>
      <c r="BP13" s="626"/>
      <c r="BQ13" s="626"/>
      <c r="BR13" s="626"/>
      <c r="BS13" s="627">
        <v>261252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2064405</v>
      </c>
      <c r="CS13" s="624"/>
      <c r="CT13" s="624"/>
      <c r="CU13" s="624"/>
      <c r="CV13" s="624"/>
      <c r="CW13" s="624"/>
      <c r="CX13" s="624"/>
      <c r="CY13" s="625"/>
      <c r="CZ13" s="626">
        <v>13.9</v>
      </c>
      <c r="DA13" s="626"/>
      <c r="DB13" s="626"/>
      <c r="DC13" s="626"/>
      <c r="DD13" s="632">
        <v>1072194</v>
      </c>
      <c r="DE13" s="624"/>
      <c r="DF13" s="624"/>
      <c r="DG13" s="624"/>
      <c r="DH13" s="624"/>
      <c r="DI13" s="624"/>
      <c r="DJ13" s="624"/>
      <c r="DK13" s="624"/>
      <c r="DL13" s="624"/>
      <c r="DM13" s="624"/>
      <c r="DN13" s="624"/>
      <c r="DO13" s="624"/>
      <c r="DP13" s="625"/>
      <c r="DQ13" s="632">
        <v>969306</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40507</v>
      </c>
      <c r="BH14" s="624"/>
      <c r="BI14" s="624"/>
      <c r="BJ14" s="624"/>
      <c r="BK14" s="624"/>
      <c r="BL14" s="624"/>
      <c r="BM14" s="624"/>
      <c r="BN14" s="625"/>
      <c r="BO14" s="626">
        <v>1.7</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548152</v>
      </c>
      <c r="CS14" s="624"/>
      <c r="CT14" s="624"/>
      <c r="CU14" s="624"/>
      <c r="CV14" s="624"/>
      <c r="CW14" s="624"/>
      <c r="CX14" s="624"/>
      <c r="CY14" s="625"/>
      <c r="CZ14" s="626">
        <v>3.7</v>
      </c>
      <c r="DA14" s="626"/>
      <c r="DB14" s="626"/>
      <c r="DC14" s="626"/>
      <c r="DD14" s="632">
        <v>14434</v>
      </c>
      <c r="DE14" s="624"/>
      <c r="DF14" s="624"/>
      <c r="DG14" s="624"/>
      <c r="DH14" s="624"/>
      <c r="DI14" s="624"/>
      <c r="DJ14" s="624"/>
      <c r="DK14" s="624"/>
      <c r="DL14" s="624"/>
      <c r="DM14" s="624"/>
      <c r="DN14" s="624"/>
      <c r="DO14" s="624"/>
      <c r="DP14" s="625"/>
      <c r="DQ14" s="632">
        <v>420904</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14508</v>
      </c>
      <c r="S15" s="624"/>
      <c r="T15" s="624"/>
      <c r="U15" s="624"/>
      <c r="V15" s="624"/>
      <c r="W15" s="624"/>
      <c r="X15" s="624"/>
      <c r="Y15" s="625"/>
      <c r="Z15" s="626">
        <v>0.1</v>
      </c>
      <c r="AA15" s="626"/>
      <c r="AB15" s="626"/>
      <c r="AC15" s="626"/>
      <c r="AD15" s="627">
        <v>14508</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165512</v>
      </c>
      <c r="BH15" s="624"/>
      <c r="BI15" s="624"/>
      <c r="BJ15" s="624"/>
      <c r="BK15" s="624"/>
      <c r="BL15" s="624"/>
      <c r="BM15" s="624"/>
      <c r="BN15" s="625"/>
      <c r="BO15" s="626">
        <v>7</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887597</v>
      </c>
      <c r="CS15" s="624"/>
      <c r="CT15" s="624"/>
      <c r="CU15" s="624"/>
      <c r="CV15" s="624"/>
      <c r="CW15" s="624"/>
      <c r="CX15" s="624"/>
      <c r="CY15" s="625"/>
      <c r="CZ15" s="626">
        <v>6</v>
      </c>
      <c r="DA15" s="626"/>
      <c r="DB15" s="626"/>
      <c r="DC15" s="626"/>
      <c r="DD15" s="632">
        <v>81551</v>
      </c>
      <c r="DE15" s="624"/>
      <c r="DF15" s="624"/>
      <c r="DG15" s="624"/>
      <c r="DH15" s="624"/>
      <c r="DI15" s="624"/>
      <c r="DJ15" s="624"/>
      <c r="DK15" s="624"/>
      <c r="DL15" s="624"/>
      <c r="DM15" s="624"/>
      <c r="DN15" s="624"/>
      <c r="DO15" s="624"/>
      <c r="DP15" s="625"/>
      <c r="DQ15" s="632">
        <v>729157</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36806</v>
      </c>
      <c r="S16" s="624"/>
      <c r="T16" s="624"/>
      <c r="U16" s="624"/>
      <c r="V16" s="624"/>
      <c r="W16" s="624"/>
      <c r="X16" s="624"/>
      <c r="Y16" s="625"/>
      <c r="Z16" s="626">
        <v>0.2</v>
      </c>
      <c r="AA16" s="626"/>
      <c r="AB16" s="626"/>
      <c r="AC16" s="626"/>
      <c r="AD16" s="627">
        <v>36806</v>
      </c>
      <c r="AE16" s="627"/>
      <c r="AF16" s="627"/>
      <c r="AG16" s="627"/>
      <c r="AH16" s="627"/>
      <c r="AI16" s="627"/>
      <c r="AJ16" s="627"/>
      <c r="AK16" s="627"/>
      <c r="AL16" s="628">
        <v>0.5</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57988</v>
      </c>
      <c r="S17" s="624"/>
      <c r="T17" s="624"/>
      <c r="U17" s="624"/>
      <c r="V17" s="624"/>
      <c r="W17" s="624"/>
      <c r="X17" s="624"/>
      <c r="Y17" s="625"/>
      <c r="Z17" s="626">
        <v>0.4</v>
      </c>
      <c r="AA17" s="626"/>
      <c r="AB17" s="626"/>
      <c r="AC17" s="626"/>
      <c r="AD17" s="627">
        <v>57988</v>
      </c>
      <c r="AE17" s="627"/>
      <c r="AF17" s="627"/>
      <c r="AG17" s="627"/>
      <c r="AH17" s="627"/>
      <c r="AI17" s="627"/>
      <c r="AJ17" s="627"/>
      <c r="AK17" s="627"/>
      <c r="AL17" s="628">
        <v>0.8</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1142325</v>
      </c>
      <c r="CS17" s="624"/>
      <c r="CT17" s="624"/>
      <c r="CU17" s="624"/>
      <c r="CV17" s="624"/>
      <c r="CW17" s="624"/>
      <c r="CX17" s="624"/>
      <c r="CY17" s="625"/>
      <c r="CZ17" s="626">
        <v>7.7</v>
      </c>
      <c r="DA17" s="626"/>
      <c r="DB17" s="626"/>
      <c r="DC17" s="626"/>
      <c r="DD17" s="632" t="s">
        <v>122</v>
      </c>
      <c r="DE17" s="624"/>
      <c r="DF17" s="624"/>
      <c r="DG17" s="624"/>
      <c r="DH17" s="624"/>
      <c r="DI17" s="624"/>
      <c r="DJ17" s="624"/>
      <c r="DK17" s="624"/>
      <c r="DL17" s="624"/>
      <c r="DM17" s="624"/>
      <c r="DN17" s="624"/>
      <c r="DO17" s="624"/>
      <c r="DP17" s="625"/>
      <c r="DQ17" s="632">
        <v>1095627</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4024</v>
      </c>
      <c r="S18" s="624"/>
      <c r="T18" s="624"/>
      <c r="U18" s="624"/>
      <c r="V18" s="624"/>
      <c r="W18" s="624"/>
      <c r="X18" s="624"/>
      <c r="Y18" s="625"/>
      <c r="Z18" s="626">
        <v>0</v>
      </c>
      <c r="AA18" s="626"/>
      <c r="AB18" s="626"/>
      <c r="AC18" s="626"/>
      <c r="AD18" s="627">
        <v>4024</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53964</v>
      </c>
      <c r="S19" s="624"/>
      <c r="T19" s="624"/>
      <c r="U19" s="624"/>
      <c r="V19" s="624"/>
      <c r="W19" s="624"/>
      <c r="X19" s="624"/>
      <c r="Y19" s="625"/>
      <c r="Z19" s="626">
        <v>0.4</v>
      </c>
      <c r="AA19" s="626"/>
      <c r="AB19" s="626"/>
      <c r="AC19" s="626"/>
      <c r="AD19" s="627">
        <v>53964</v>
      </c>
      <c r="AE19" s="627"/>
      <c r="AF19" s="627"/>
      <c r="AG19" s="627"/>
      <c r="AH19" s="627"/>
      <c r="AI19" s="627"/>
      <c r="AJ19" s="627"/>
      <c r="AK19" s="627"/>
      <c r="AL19" s="628">
        <v>0.8</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27587</v>
      </c>
      <c r="BH19" s="624"/>
      <c r="BI19" s="624"/>
      <c r="BJ19" s="624"/>
      <c r="BK19" s="624"/>
      <c r="BL19" s="624"/>
      <c r="BM19" s="624"/>
      <c r="BN19" s="625"/>
      <c r="BO19" s="626">
        <v>1.2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27587</v>
      </c>
      <c r="BH20" s="624"/>
      <c r="BI20" s="624"/>
      <c r="BJ20" s="624"/>
      <c r="BK20" s="624"/>
      <c r="BL20" s="624"/>
      <c r="BM20" s="624"/>
      <c r="BN20" s="625"/>
      <c r="BO20" s="626">
        <v>1.2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14842678</v>
      </c>
      <c r="CS20" s="624"/>
      <c r="CT20" s="624"/>
      <c r="CU20" s="624"/>
      <c r="CV20" s="624"/>
      <c r="CW20" s="624"/>
      <c r="CX20" s="624"/>
      <c r="CY20" s="625"/>
      <c r="CZ20" s="626">
        <v>100</v>
      </c>
      <c r="DA20" s="626"/>
      <c r="DB20" s="626"/>
      <c r="DC20" s="626"/>
      <c r="DD20" s="632">
        <v>1376660</v>
      </c>
      <c r="DE20" s="624"/>
      <c r="DF20" s="624"/>
      <c r="DG20" s="624"/>
      <c r="DH20" s="624"/>
      <c r="DI20" s="624"/>
      <c r="DJ20" s="624"/>
      <c r="DK20" s="624"/>
      <c r="DL20" s="624"/>
      <c r="DM20" s="624"/>
      <c r="DN20" s="624"/>
      <c r="DO20" s="624"/>
      <c r="DP20" s="625"/>
      <c r="DQ20" s="632">
        <v>8851766</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4214602</v>
      </c>
      <c r="S21" s="624"/>
      <c r="T21" s="624"/>
      <c r="U21" s="624"/>
      <c r="V21" s="624"/>
      <c r="W21" s="624"/>
      <c r="X21" s="624"/>
      <c r="Y21" s="625"/>
      <c r="Z21" s="626">
        <v>27.5</v>
      </c>
      <c r="AA21" s="626"/>
      <c r="AB21" s="626"/>
      <c r="AC21" s="626"/>
      <c r="AD21" s="627">
        <v>3787720</v>
      </c>
      <c r="AE21" s="627"/>
      <c r="AF21" s="627"/>
      <c r="AG21" s="627"/>
      <c r="AH21" s="627"/>
      <c r="AI21" s="627"/>
      <c r="AJ21" s="627"/>
      <c r="AK21" s="627"/>
      <c r="AL21" s="628">
        <v>54.3</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27587</v>
      </c>
      <c r="BH21" s="624"/>
      <c r="BI21" s="624"/>
      <c r="BJ21" s="624"/>
      <c r="BK21" s="624"/>
      <c r="BL21" s="624"/>
      <c r="BM21" s="624"/>
      <c r="BN21" s="625"/>
      <c r="BO21" s="626">
        <v>1.2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3787720</v>
      </c>
      <c r="S22" s="624"/>
      <c r="T22" s="624"/>
      <c r="U22" s="624"/>
      <c r="V22" s="624"/>
      <c r="W22" s="624"/>
      <c r="X22" s="624"/>
      <c r="Y22" s="625"/>
      <c r="Z22" s="626">
        <v>24.7</v>
      </c>
      <c r="AA22" s="626"/>
      <c r="AB22" s="626"/>
      <c r="AC22" s="626"/>
      <c r="AD22" s="627">
        <v>3787720</v>
      </c>
      <c r="AE22" s="627"/>
      <c r="AF22" s="627"/>
      <c r="AG22" s="627"/>
      <c r="AH22" s="627"/>
      <c r="AI22" s="627"/>
      <c r="AJ22" s="627"/>
      <c r="AK22" s="627"/>
      <c r="AL22" s="628">
        <v>54.3</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426882</v>
      </c>
      <c r="S23" s="624"/>
      <c r="T23" s="624"/>
      <c r="U23" s="624"/>
      <c r="V23" s="624"/>
      <c r="W23" s="624"/>
      <c r="X23" s="624"/>
      <c r="Y23" s="625"/>
      <c r="Z23" s="626">
        <v>2.8</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4450604</v>
      </c>
      <c r="CS24" s="613"/>
      <c r="CT24" s="613"/>
      <c r="CU24" s="613"/>
      <c r="CV24" s="613"/>
      <c r="CW24" s="613"/>
      <c r="CX24" s="613"/>
      <c r="CY24" s="614"/>
      <c r="CZ24" s="617">
        <v>30</v>
      </c>
      <c r="DA24" s="618"/>
      <c r="DB24" s="618"/>
      <c r="DC24" s="634"/>
      <c r="DD24" s="655">
        <v>3384923</v>
      </c>
      <c r="DE24" s="613"/>
      <c r="DF24" s="613"/>
      <c r="DG24" s="613"/>
      <c r="DH24" s="613"/>
      <c r="DI24" s="613"/>
      <c r="DJ24" s="613"/>
      <c r="DK24" s="614"/>
      <c r="DL24" s="655">
        <v>3236155</v>
      </c>
      <c r="DM24" s="613"/>
      <c r="DN24" s="613"/>
      <c r="DO24" s="613"/>
      <c r="DP24" s="613"/>
      <c r="DQ24" s="613"/>
      <c r="DR24" s="613"/>
      <c r="DS24" s="613"/>
      <c r="DT24" s="613"/>
      <c r="DU24" s="613"/>
      <c r="DV24" s="614"/>
      <c r="DW24" s="617">
        <v>46.4</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7320102</v>
      </c>
      <c r="S25" s="624"/>
      <c r="T25" s="624"/>
      <c r="U25" s="624"/>
      <c r="V25" s="624"/>
      <c r="W25" s="624"/>
      <c r="X25" s="624"/>
      <c r="Y25" s="625"/>
      <c r="Z25" s="626">
        <v>47.8</v>
      </c>
      <c r="AA25" s="626"/>
      <c r="AB25" s="626"/>
      <c r="AC25" s="626"/>
      <c r="AD25" s="627">
        <v>6893220</v>
      </c>
      <c r="AE25" s="627"/>
      <c r="AF25" s="627"/>
      <c r="AG25" s="627"/>
      <c r="AH25" s="627"/>
      <c r="AI25" s="627"/>
      <c r="AJ25" s="627"/>
      <c r="AK25" s="627"/>
      <c r="AL25" s="628">
        <v>98.9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1959330</v>
      </c>
      <c r="CS25" s="656"/>
      <c r="CT25" s="656"/>
      <c r="CU25" s="656"/>
      <c r="CV25" s="656"/>
      <c r="CW25" s="656"/>
      <c r="CX25" s="656"/>
      <c r="CY25" s="657"/>
      <c r="CZ25" s="628">
        <v>13.2</v>
      </c>
      <c r="DA25" s="653"/>
      <c r="DB25" s="653"/>
      <c r="DC25" s="658"/>
      <c r="DD25" s="632">
        <v>1784103</v>
      </c>
      <c r="DE25" s="656"/>
      <c r="DF25" s="656"/>
      <c r="DG25" s="656"/>
      <c r="DH25" s="656"/>
      <c r="DI25" s="656"/>
      <c r="DJ25" s="656"/>
      <c r="DK25" s="657"/>
      <c r="DL25" s="632">
        <v>1782330</v>
      </c>
      <c r="DM25" s="656"/>
      <c r="DN25" s="656"/>
      <c r="DO25" s="656"/>
      <c r="DP25" s="656"/>
      <c r="DQ25" s="656"/>
      <c r="DR25" s="656"/>
      <c r="DS25" s="656"/>
      <c r="DT25" s="656"/>
      <c r="DU25" s="656"/>
      <c r="DV25" s="657"/>
      <c r="DW25" s="628">
        <v>25.6</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1542</v>
      </c>
      <c r="S26" s="624"/>
      <c r="T26" s="624"/>
      <c r="U26" s="624"/>
      <c r="V26" s="624"/>
      <c r="W26" s="624"/>
      <c r="X26" s="624"/>
      <c r="Y26" s="625"/>
      <c r="Z26" s="626">
        <v>0</v>
      </c>
      <c r="AA26" s="626"/>
      <c r="AB26" s="626"/>
      <c r="AC26" s="626"/>
      <c r="AD26" s="627">
        <v>1542</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1340793</v>
      </c>
      <c r="CS26" s="624"/>
      <c r="CT26" s="624"/>
      <c r="CU26" s="624"/>
      <c r="CV26" s="624"/>
      <c r="CW26" s="624"/>
      <c r="CX26" s="624"/>
      <c r="CY26" s="625"/>
      <c r="CZ26" s="628">
        <v>9</v>
      </c>
      <c r="DA26" s="653"/>
      <c r="DB26" s="653"/>
      <c r="DC26" s="658"/>
      <c r="DD26" s="632">
        <v>1268164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16912</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2379581</v>
      </c>
      <c r="BH27" s="624"/>
      <c r="BI27" s="624"/>
      <c r="BJ27" s="624"/>
      <c r="BK27" s="624"/>
      <c r="BL27" s="624"/>
      <c r="BM27" s="624"/>
      <c r="BN27" s="625"/>
      <c r="BO27" s="626">
        <v>100</v>
      </c>
      <c r="BP27" s="626"/>
      <c r="BQ27" s="626"/>
      <c r="BR27" s="626"/>
      <c r="BS27" s="627">
        <v>287334</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1348949</v>
      </c>
      <c r="CS27" s="656"/>
      <c r="CT27" s="656"/>
      <c r="CU27" s="656"/>
      <c r="CV27" s="656"/>
      <c r="CW27" s="656"/>
      <c r="CX27" s="656"/>
      <c r="CY27" s="657"/>
      <c r="CZ27" s="628">
        <v>9.1</v>
      </c>
      <c r="DA27" s="653"/>
      <c r="DB27" s="653"/>
      <c r="DC27" s="658"/>
      <c r="DD27" s="632">
        <v>505193</v>
      </c>
      <c r="DE27" s="656"/>
      <c r="DF27" s="656"/>
      <c r="DG27" s="656"/>
      <c r="DH27" s="656"/>
      <c r="DI27" s="656"/>
      <c r="DJ27" s="656"/>
      <c r="DK27" s="657"/>
      <c r="DL27" s="632">
        <v>358198</v>
      </c>
      <c r="DM27" s="656"/>
      <c r="DN27" s="656"/>
      <c r="DO27" s="656"/>
      <c r="DP27" s="656"/>
      <c r="DQ27" s="656"/>
      <c r="DR27" s="656"/>
      <c r="DS27" s="656"/>
      <c r="DT27" s="656"/>
      <c r="DU27" s="656"/>
      <c r="DV27" s="657"/>
      <c r="DW27" s="628">
        <v>5.0999999999999996</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174198</v>
      </c>
      <c r="S28" s="624"/>
      <c r="T28" s="624"/>
      <c r="U28" s="624"/>
      <c r="V28" s="624"/>
      <c r="W28" s="624"/>
      <c r="X28" s="624"/>
      <c r="Y28" s="625"/>
      <c r="Z28" s="626">
        <v>1.1000000000000001</v>
      </c>
      <c r="AA28" s="626"/>
      <c r="AB28" s="626"/>
      <c r="AC28" s="626"/>
      <c r="AD28" s="627">
        <v>17942</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1142325</v>
      </c>
      <c r="CS28" s="624"/>
      <c r="CT28" s="624"/>
      <c r="CU28" s="624"/>
      <c r="CV28" s="624"/>
      <c r="CW28" s="624"/>
      <c r="CX28" s="624"/>
      <c r="CY28" s="625"/>
      <c r="CZ28" s="628">
        <v>7.7</v>
      </c>
      <c r="DA28" s="653"/>
      <c r="DB28" s="653"/>
      <c r="DC28" s="658"/>
      <c r="DD28" s="632">
        <v>1095627</v>
      </c>
      <c r="DE28" s="624"/>
      <c r="DF28" s="624"/>
      <c r="DG28" s="624"/>
      <c r="DH28" s="624"/>
      <c r="DI28" s="624"/>
      <c r="DJ28" s="624"/>
      <c r="DK28" s="625"/>
      <c r="DL28" s="632">
        <v>1095627</v>
      </c>
      <c r="DM28" s="624"/>
      <c r="DN28" s="624"/>
      <c r="DO28" s="624"/>
      <c r="DP28" s="624"/>
      <c r="DQ28" s="624"/>
      <c r="DR28" s="624"/>
      <c r="DS28" s="624"/>
      <c r="DT28" s="624"/>
      <c r="DU28" s="624"/>
      <c r="DV28" s="625"/>
      <c r="DW28" s="628">
        <v>15.7</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62621</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1142144</v>
      </c>
      <c r="CS29" s="656"/>
      <c r="CT29" s="656"/>
      <c r="CU29" s="656"/>
      <c r="CV29" s="656"/>
      <c r="CW29" s="656"/>
      <c r="CX29" s="656"/>
      <c r="CY29" s="657"/>
      <c r="CZ29" s="628">
        <v>7.7</v>
      </c>
      <c r="DA29" s="653"/>
      <c r="DB29" s="653"/>
      <c r="DC29" s="658"/>
      <c r="DD29" s="632">
        <v>1095446</v>
      </c>
      <c r="DE29" s="656"/>
      <c r="DF29" s="656"/>
      <c r="DG29" s="656"/>
      <c r="DH29" s="656"/>
      <c r="DI29" s="656"/>
      <c r="DJ29" s="656"/>
      <c r="DK29" s="657"/>
      <c r="DL29" s="632">
        <v>1095446</v>
      </c>
      <c r="DM29" s="656"/>
      <c r="DN29" s="656"/>
      <c r="DO29" s="656"/>
      <c r="DP29" s="656"/>
      <c r="DQ29" s="656"/>
      <c r="DR29" s="656"/>
      <c r="DS29" s="656"/>
      <c r="DT29" s="656"/>
      <c r="DU29" s="656"/>
      <c r="DV29" s="657"/>
      <c r="DW29" s="628">
        <v>15.7</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2599338</v>
      </c>
      <c r="S30" s="624"/>
      <c r="T30" s="624"/>
      <c r="U30" s="624"/>
      <c r="V30" s="624"/>
      <c r="W30" s="624"/>
      <c r="X30" s="624"/>
      <c r="Y30" s="625"/>
      <c r="Z30" s="626">
        <v>17</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1104113</v>
      </c>
      <c r="CS30" s="624"/>
      <c r="CT30" s="624"/>
      <c r="CU30" s="624"/>
      <c r="CV30" s="624"/>
      <c r="CW30" s="624"/>
      <c r="CX30" s="624"/>
      <c r="CY30" s="625"/>
      <c r="CZ30" s="628">
        <v>7.4</v>
      </c>
      <c r="DA30" s="653"/>
      <c r="DB30" s="653"/>
      <c r="DC30" s="658"/>
      <c r="DD30" s="632">
        <v>1057415</v>
      </c>
      <c r="DE30" s="624"/>
      <c r="DF30" s="624"/>
      <c r="DG30" s="624"/>
      <c r="DH30" s="624"/>
      <c r="DI30" s="624"/>
      <c r="DJ30" s="624"/>
      <c r="DK30" s="625"/>
      <c r="DL30" s="632">
        <v>1057415</v>
      </c>
      <c r="DM30" s="624"/>
      <c r="DN30" s="624"/>
      <c r="DO30" s="624"/>
      <c r="DP30" s="624"/>
      <c r="DQ30" s="624"/>
      <c r="DR30" s="624"/>
      <c r="DS30" s="624"/>
      <c r="DT30" s="624"/>
      <c r="DU30" s="624"/>
      <c r="DV30" s="625"/>
      <c r="DW30" s="628">
        <v>15.2</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v>20297</v>
      </c>
      <c r="S31" s="624"/>
      <c r="T31" s="624"/>
      <c r="U31" s="624"/>
      <c r="V31" s="624"/>
      <c r="W31" s="624"/>
      <c r="X31" s="624"/>
      <c r="Y31" s="625"/>
      <c r="Z31" s="626">
        <v>0.1</v>
      </c>
      <c r="AA31" s="626"/>
      <c r="AB31" s="626"/>
      <c r="AC31" s="626"/>
      <c r="AD31" s="627">
        <v>20297</v>
      </c>
      <c r="AE31" s="627"/>
      <c r="AF31" s="627"/>
      <c r="AG31" s="627"/>
      <c r="AH31" s="627"/>
      <c r="AI31" s="627"/>
      <c r="AJ31" s="627"/>
      <c r="AK31" s="627"/>
      <c r="AL31" s="628">
        <v>0.3</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98.9</v>
      </c>
      <c r="BH31" s="667"/>
      <c r="BI31" s="667"/>
      <c r="BJ31" s="667"/>
      <c r="BK31" s="667"/>
      <c r="BL31" s="667"/>
      <c r="BM31" s="618">
        <v>94.9</v>
      </c>
      <c r="BN31" s="667"/>
      <c r="BO31" s="667"/>
      <c r="BP31" s="667"/>
      <c r="BQ31" s="668"/>
      <c r="BR31" s="670">
        <v>98.9</v>
      </c>
      <c r="BS31" s="667"/>
      <c r="BT31" s="667"/>
      <c r="BU31" s="667"/>
      <c r="BV31" s="667"/>
      <c r="BW31" s="667"/>
      <c r="BX31" s="618">
        <v>94.4</v>
      </c>
      <c r="BY31" s="667"/>
      <c r="BZ31" s="667"/>
      <c r="CA31" s="667"/>
      <c r="CB31" s="668"/>
      <c r="CD31" s="663"/>
      <c r="CE31" s="664"/>
      <c r="CF31" s="620" t="s">
        <v>301</v>
      </c>
      <c r="CG31" s="621"/>
      <c r="CH31" s="621"/>
      <c r="CI31" s="621"/>
      <c r="CJ31" s="621"/>
      <c r="CK31" s="621"/>
      <c r="CL31" s="621"/>
      <c r="CM31" s="621"/>
      <c r="CN31" s="621"/>
      <c r="CO31" s="621"/>
      <c r="CP31" s="621"/>
      <c r="CQ31" s="622"/>
      <c r="CR31" s="623">
        <v>38031</v>
      </c>
      <c r="CS31" s="656"/>
      <c r="CT31" s="656"/>
      <c r="CU31" s="656"/>
      <c r="CV31" s="656"/>
      <c r="CW31" s="656"/>
      <c r="CX31" s="656"/>
      <c r="CY31" s="657"/>
      <c r="CZ31" s="628">
        <v>0.3</v>
      </c>
      <c r="DA31" s="653"/>
      <c r="DB31" s="653"/>
      <c r="DC31" s="658"/>
      <c r="DD31" s="632">
        <v>38031</v>
      </c>
      <c r="DE31" s="656"/>
      <c r="DF31" s="656"/>
      <c r="DG31" s="656"/>
      <c r="DH31" s="656"/>
      <c r="DI31" s="656"/>
      <c r="DJ31" s="656"/>
      <c r="DK31" s="657"/>
      <c r="DL31" s="632">
        <v>38031</v>
      </c>
      <c r="DM31" s="656"/>
      <c r="DN31" s="656"/>
      <c r="DO31" s="656"/>
      <c r="DP31" s="656"/>
      <c r="DQ31" s="656"/>
      <c r="DR31" s="656"/>
      <c r="DS31" s="656"/>
      <c r="DT31" s="656"/>
      <c r="DU31" s="656"/>
      <c r="DV31" s="657"/>
      <c r="DW31" s="628">
        <v>0.5</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629521</v>
      </c>
      <c r="S32" s="624"/>
      <c r="T32" s="624"/>
      <c r="U32" s="624"/>
      <c r="V32" s="624"/>
      <c r="W32" s="624"/>
      <c r="X32" s="624"/>
      <c r="Y32" s="625"/>
      <c r="Z32" s="626">
        <v>4.0999999999999996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98.7</v>
      </c>
      <c r="BH32" s="656"/>
      <c r="BI32" s="656"/>
      <c r="BJ32" s="656"/>
      <c r="BK32" s="656"/>
      <c r="BL32" s="656"/>
      <c r="BM32" s="629">
        <v>94.1</v>
      </c>
      <c r="BN32" s="656"/>
      <c r="BO32" s="656"/>
      <c r="BP32" s="656"/>
      <c r="BQ32" s="669"/>
      <c r="BR32" s="680">
        <v>98.6</v>
      </c>
      <c r="BS32" s="656"/>
      <c r="BT32" s="656"/>
      <c r="BU32" s="656"/>
      <c r="BV32" s="656"/>
      <c r="BW32" s="656"/>
      <c r="BX32" s="629">
        <v>94</v>
      </c>
      <c r="BY32" s="656"/>
      <c r="BZ32" s="656"/>
      <c r="CA32" s="656"/>
      <c r="CB32" s="669"/>
      <c r="CD32" s="665"/>
      <c r="CE32" s="666"/>
      <c r="CF32" s="620" t="s">
        <v>305</v>
      </c>
      <c r="CG32" s="621"/>
      <c r="CH32" s="621"/>
      <c r="CI32" s="621"/>
      <c r="CJ32" s="621"/>
      <c r="CK32" s="621"/>
      <c r="CL32" s="621"/>
      <c r="CM32" s="621"/>
      <c r="CN32" s="621"/>
      <c r="CO32" s="621"/>
      <c r="CP32" s="621"/>
      <c r="CQ32" s="622"/>
      <c r="CR32" s="623">
        <v>181</v>
      </c>
      <c r="CS32" s="624"/>
      <c r="CT32" s="624"/>
      <c r="CU32" s="624"/>
      <c r="CV32" s="624"/>
      <c r="CW32" s="624"/>
      <c r="CX32" s="624"/>
      <c r="CY32" s="625"/>
      <c r="CZ32" s="628">
        <v>0</v>
      </c>
      <c r="DA32" s="653"/>
      <c r="DB32" s="653"/>
      <c r="DC32" s="658"/>
      <c r="DD32" s="632">
        <v>181</v>
      </c>
      <c r="DE32" s="624"/>
      <c r="DF32" s="624"/>
      <c r="DG32" s="624"/>
      <c r="DH32" s="624"/>
      <c r="DI32" s="624"/>
      <c r="DJ32" s="624"/>
      <c r="DK32" s="625"/>
      <c r="DL32" s="632">
        <v>181</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213387</v>
      </c>
      <c r="S33" s="624"/>
      <c r="T33" s="624"/>
      <c r="U33" s="624"/>
      <c r="V33" s="624"/>
      <c r="W33" s="624"/>
      <c r="X33" s="624"/>
      <c r="Y33" s="625"/>
      <c r="Z33" s="626">
        <v>1.4</v>
      </c>
      <c r="AA33" s="626"/>
      <c r="AB33" s="626"/>
      <c r="AC33" s="626"/>
      <c r="AD33" s="627">
        <v>28472</v>
      </c>
      <c r="AE33" s="627"/>
      <c r="AF33" s="627"/>
      <c r="AG33" s="627"/>
      <c r="AH33" s="627"/>
      <c r="AI33" s="627"/>
      <c r="AJ33" s="627"/>
      <c r="AK33" s="627"/>
      <c r="AL33" s="628">
        <v>0.4</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98.9</v>
      </c>
      <c r="BH33" s="682"/>
      <c r="BI33" s="682"/>
      <c r="BJ33" s="682"/>
      <c r="BK33" s="682"/>
      <c r="BL33" s="682"/>
      <c r="BM33" s="683">
        <v>94.8</v>
      </c>
      <c r="BN33" s="682"/>
      <c r="BO33" s="682"/>
      <c r="BP33" s="682"/>
      <c r="BQ33" s="684"/>
      <c r="BR33" s="681">
        <v>99</v>
      </c>
      <c r="BS33" s="682"/>
      <c r="BT33" s="682"/>
      <c r="BU33" s="682"/>
      <c r="BV33" s="682"/>
      <c r="BW33" s="682"/>
      <c r="BX33" s="683">
        <v>94.1</v>
      </c>
      <c r="BY33" s="682"/>
      <c r="BZ33" s="682"/>
      <c r="CA33" s="682"/>
      <c r="CB33" s="684"/>
      <c r="CD33" s="620" t="s">
        <v>308</v>
      </c>
      <c r="CE33" s="621"/>
      <c r="CF33" s="621"/>
      <c r="CG33" s="621"/>
      <c r="CH33" s="621"/>
      <c r="CI33" s="621"/>
      <c r="CJ33" s="621"/>
      <c r="CK33" s="621"/>
      <c r="CL33" s="621"/>
      <c r="CM33" s="621"/>
      <c r="CN33" s="621"/>
      <c r="CO33" s="621"/>
      <c r="CP33" s="621"/>
      <c r="CQ33" s="622"/>
      <c r="CR33" s="623">
        <v>9015414</v>
      </c>
      <c r="CS33" s="656"/>
      <c r="CT33" s="656"/>
      <c r="CU33" s="656"/>
      <c r="CV33" s="656"/>
      <c r="CW33" s="656"/>
      <c r="CX33" s="656"/>
      <c r="CY33" s="657"/>
      <c r="CZ33" s="628">
        <v>60.7</v>
      </c>
      <c r="DA33" s="653"/>
      <c r="DB33" s="653"/>
      <c r="DC33" s="658"/>
      <c r="DD33" s="632">
        <v>5304551</v>
      </c>
      <c r="DE33" s="656"/>
      <c r="DF33" s="656"/>
      <c r="DG33" s="656"/>
      <c r="DH33" s="656"/>
      <c r="DI33" s="656"/>
      <c r="DJ33" s="656"/>
      <c r="DK33" s="657"/>
      <c r="DL33" s="632">
        <v>3021552</v>
      </c>
      <c r="DM33" s="656"/>
      <c r="DN33" s="656"/>
      <c r="DO33" s="656"/>
      <c r="DP33" s="656"/>
      <c r="DQ33" s="656"/>
      <c r="DR33" s="656"/>
      <c r="DS33" s="656"/>
      <c r="DT33" s="656"/>
      <c r="DU33" s="656"/>
      <c r="DV33" s="657"/>
      <c r="DW33" s="628">
        <v>43.3</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1534817</v>
      </c>
      <c r="S34" s="624"/>
      <c r="T34" s="624"/>
      <c r="U34" s="624"/>
      <c r="V34" s="624"/>
      <c r="W34" s="624"/>
      <c r="X34" s="624"/>
      <c r="Y34" s="625"/>
      <c r="Z34" s="626">
        <v>10</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2564878</v>
      </c>
      <c r="CS34" s="624"/>
      <c r="CT34" s="624"/>
      <c r="CU34" s="624"/>
      <c r="CV34" s="624"/>
      <c r="CW34" s="624"/>
      <c r="CX34" s="624"/>
      <c r="CY34" s="625"/>
      <c r="CZ34" s="628">
        <v>17.3</v>
      </c>
      <c r="DA34" s="653"/>
      <c r="DB34" s="653"/>
      <c r="DC34" s="658"/>
      <c r="DD34" s="632">
        <v>1593330</v>
      </c>
      <c r="DE34" s="624"/>
      <c r="DF34" s="624"/>
      <c r="DG34" s="624"/>
      <c r="DH34" s="624"/>
      <c r="DI34" s="624"/>
      <c r="DJ34" s="624"/>
      <c r="DK34" s="625"/>
      <c r="DL34" s="632">
        <v>1073689</v>
      </c>
      <c r="DM34" s="624"/>
      <c r="DN34" s="624"/>
      <c r="DO34" s="624"/>
      <c r="DP34" s="624"/>
      <c r="DQ34" s="624"/>
      <c r="DR34" s="624"/>
      <c r="DS34" s="624"/>
      <c r="DT34" s="624"/>
      <c r="DU34" s="624"/>
      <c r="DV34" s="625"/>
      <c r="DW34" s="628">
        <v>15.4</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896129</v>
      </c>
      <c r="S35" s="624"/>
      <c r="T35" s="624"/>
      <c r="U35" s="624"/>
      <c r="V35" s="624"/>
      <c r="W35" s="624"/>
      <c r="X35" s="624"/>
      <c r="Y35" s="625"/>
      <c r="Z35" s="626">
        <v>5.8</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298612</v>
      </c>
      <c r="CS35" s="656"/>
      <c r="CT35" s="656"/>
      <c r="CU35" s="656"/>
      <c r="CV35" s="656"/>
      <c r="CW35" s="656"/>
      <c r="CX35" s="656"/>
      <c r="CY35" s="657"/>
      <c r="CZ35" s="628">
        <v>2</v>
      </c>
      <c r="DA35" s="653"/>
      <c r="DB35" s="653"/>
      <c r="DC35" s="658"/>
      <c r="DD35" s="632">
        <v>258440</v>
      </c>
      <c r="DE35" s="656"/>
      <c r="DF35" s="656"/>
      <c r="DG35" s="656"/>
      <c r="DH35" s="656"/>
      <c r="DI35" s="656"/>
      <c r="DJ35" s="656"/>
      <c r="DK35" s="657"/>
      <c r="DL35" s="632">
        <v>242462</v>
      </c>
      <c r="DM35" s="656"/>
      <c r="DN35" s="656"/>
      <c r="DO35" s="656"/>
      <c r="DP35" s="656"/>
      <c r="DQ35" s="656"/>
      <c r="DR35" s="656"/>
      <c r="DS35" s="656"/>
      <c r="DT35" s="656"/>
      <c r="DU35" s="656"/>
      <c r="DV35" s="657"/>
      <c r="DW35" s="628">
        <v>3.5</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319597</v>
      </c>
      <c r="S36" s="624"/>
      <c r="T36" s="624"/>
      <c r="U36" s="624"/>
      <c r="V36" s="624"/>
      <c r="W36" s="624"/>
      <c r="X36" s="624"/>
      <c r="Y36" s="625"/>
      <c r="Z36" s="626">
        <v>2.1</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3709625</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40233</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2536916</v>
      </c>
      <c r="CS36" s="624"/>
      <c r="CT36" s="624"/>
      <c r="CU36" s="624"/>
      <c r="CV36" s="624"/>
      <c r="CW36" s="624"/>
      <c r="CX36" s="624"/>
      <c r="CY36" s="625"/>
      <c r="CZ36" s="628">
        <v>17.100000000000001</v>
      </c>
      <c r="DA36" s="653"/>
      <c r="DB36" s="653"/>
      <c r="DC36" s="658"/>
      <c r="DD36" s="632">
        <v>1858884</v>
      </c>
      <c r="DE36" s="624"/>
      <c r="DF36" s="624"/>
      <c r="DG36" s="624"/>
      <c r="DH36" s="624"/>
      <c r="DI36" s="624"/>
      <c r="DJ36" s="624"/>
      <c r="DK36" s="625"/>
      <c r="DL36" s="632">
        <v>931183</v>
      </c>
      <c r="DM36" s="624"/>
      <c r="DN36" s="624"/>
      <c r="DO36" s="624"/>
      <c r="DP36" s="624"/>
      <c r="DQ36" s="624"/>
      <c r="DR36" s="624"/>
      <c r="DS36" s="624"/>
      <c r="DT36" s="624"/>
      <c r="DU36" s="624"/>
      <c r="DV36" s="625"/>
      <c r="DW36" s="628">
        <v>13.4</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199219</v>
      </c>
      <c r="S37" s="624"/>
      <c r="T37" s="624"/>
      <c r="U37" s="624"/>
      <c r="V37" s="624"/>
      <c r="W37" s="624"/>
      <c r="X37" s="624"/>
      <c r="Y37" s="625"/>
      <c r="Z37" s="626">
        <v>1.3</v>
      </c>
      <c r="AA37" s="626"/>
      <c r="AB37" s="626"/>
      <c r="AC37" s="626"/>
      <c r="AD37" s="627">
        <v>8902</v>
      </c>
      <c r="AE37" s="627"/>
      <c r="AF37" s="627"/>
      <c r="AG37" s="627"/>
      <c r="AH37" s="627"/>
      <c r="AI37" s="627"/>
      <c r="AJ37" s="627"/>
      <c r="AK37" s="627"/>
      <c r="AL37" s="628">
        <v>0.1</v>
      </c>
      <c r="AM37" s="629"/>
      <c r="AN37" s="629"/>
      <c r="AO37" s="630"/>
      <c r="AQ37" s="686" t="s">
        <v>320</v>
      </c>
      <c r="AR37" s="687"/>
      <c r="AS37" s="687"/>
      <c r="AT37" s="687"/>
      <c r="AU37" s="687"/>
      <c r="AV37" s="687"/>
      <c r="AW37" s="687"/>
      <c r="AX37" s="687"/>
      <c r="AY37" s="688"/>
      <c r="AZ37" s="623">
        <v>2099506</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-745</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12451</v>
      </c>
      <c r="CS37" s="656"/>
      <c r="CT37" s="656"/>
      <c r="CU37" s="656"/>
      <c r="CV37" s="656"/>
      <c r="CW37" s="656"/>
      <c r="CX37" s="656"/>
      <c r="CY37" s="657"/>
      <c r="CZ37" s="628">
        <v>0.1</v>
      </c>
      <c r="DA37" s="653"/>
      <c r="DB37" s="653"/>
      <c r="DC37" s="658"/>
      <c r="DD37" s="632">
        <v>3653</v>
      </c>
      <c r="DE37" s="656"/>
      <c r="DF37" s="656"/>
      <c r="DG37" s="656"/>
      <c r="DH37" s="656"/>
      <c r="DI37" s="656"/>
      <c r="DJ37" s="656"/>
      <c r="DK37" s="657"/>
      <c r="DL37" s="632">
        <v>3653</v>
      </c>
      <c r="DM37" s="656"/>
      <c r="DN37" s="656"/>
      <c r="DO37" s="656"/>
      <c r="DP37" s="656"/>
      <c r="DQ37" s="656"/>
      <c r="DR37" s="656"/>
      <c r="DS37" s="656"/>
      <c r="DT37" s="656"/>
      <c r="DU37" s="656"/>
      <c r="DV37" s="657"/>
      <c r="DW37" s="628">
        <v>0.1</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1337400</v>
      </c>
      <c r="S38" s="624"/>
      <c r="T38" s="624"/>
      <c r="U38" s="624"/>
      <c r="V38" s="624"/>
      <c r="W38" s="624"/>
      <c r="X38" s="624"/>
      <c r="Y38" s="625"/>
      <c r="Z38" s="626">
        <v>8.6999999999999993</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502334</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2455</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1107785</v>
      </c>
      <c r="CS38" s="624"/>
      <c r="CT38" s="624"/>
      <c r="CU38" s="624"/>
      <c r="CV38" s="624"/>
      <c r="CW38" s="624"/>
      <c r="CX38" s="624"/>
      <c r="CY38" s="625"/>
      <c r="CZ38" s="628">
        <v>7.5</v>
      </c>
      <c r="DA38" s="653"/>
      <c r="DB38" s="653"/>
      <c r="DC38" s="658"/>
      <c r="DD38" s="632">
        <v>912744</v>
      </c>
      <c r="DE38" s="624"/>
      <c r="DF38" s="624"/>
      <c r="DG38" s="624"/>
      <c r="DH38" s="624"/>
      <c r="DI38" s="624"/>
      <c r="DJ38" s="624"/>
      <c r="DK38" s="625"/>
      <c r="DL38" s="632">
        <v>774058</v>
      </c>
      <c r="DM38" s="624"/>
      <c r="DN38" s="624"/>
      <c r="DO38" s="624"/>
      <c r="DP38" s="624"/>
      <c r="DQ38" s="624"/>
      <c r="DR38" s="624"/>
      <c r="DS38" s="624"/>
      <c r="DT38" s="624"/>
      <c r="DU38" s="624"/>
      <c r="DV38" s="625"/>
      <c r="DW38" s="628">
        <v>11.1</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14321</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3349</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1109123</v>
      </c>
      <c r="CS39" s="656"/>
      <c r="CT39" s="656"/>
      <c r="CU39" s="656"/>
      <c r="CV39" s="656"/>
      <c r="CW39" s="656"/>
      <c r="CX39" s="656"/>
      <c r="CY39" s="657"/>
      <c r="CZ39" s="628">
        <v>7.5</v>
      </c>
      <c r="DA39" s="653"/>
      <c r="DB39" s="653"/>
      <c r="DC39" s="658"/>
      <c r="DD39" s="632">
        <v>680993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5751</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87</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1398100</v>
      </c>
      <c r="CS40" s="624"/>
      <c r="CT40" s="624"/>
      <c r="CU40" s="624"/>
      <c r="CV40" s="624"/>
      <c r="CW40" s="624"/>
      <c r="CX40" s="624"/>
      <c r="CY40" s="625"/>
      <c r="CZ40" s="628">
        <v>9.4</v>
      </c>
      <c r="DA40" s="653"/>
      <c r="DB40" s="653"/>
      <c r="DC40" s="658"/>
      <c r="DD40" s="632">
        <v>160</v>
      </c>
      <c r="DE40" s="624"/>
      <c r="DF40" s="624"/>
      <c r="DG40" s="624"/>
      <c r="DH40" s="624"/>
      <c r="DI40" s="624"/>
      <c r="DJ40" s="624"/>
      <c r="DK40" s="625"/>
      <c r="DL40" s="632">
        <v>160</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15325080</v>
      </c>
      <c r="S41" s="696"/>
      <c r="T41" s="696"/>
      <c r="U41" s="696"/>
      <c r="V41" s="696"/>
      <c r="W41" s="696"/>
      <c r="X41" s="696"/>
      <c r="Y41" s="700"/>
      <c r="Z41" s="701">
        <v>100</v>
      </c>
      <c r="AA41" s="701"/>
      <c r="AB41" s="701"/>
      <c r="AC41" s="701"/>
      <c r="AD41" s="702">
        <v>6970375</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243524</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v>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844189</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432</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1376660</v>
      </c>
      <c r="CS42" s="656"/>
      <c r="CT42" s="656"/>
      <c r="CU42" s="656"/>
      <c r="CV42" s="656"/>
      <c r="CW42" s="656"/>
      <c r="CX42" s="656"/>
      <c r="CY42" s="657"/>
      <c r="CZ42" s="628">
        <v>9.3000000000000007</v>
      </c>
      <c r="DA42" s="653"/>
      <c r="DB42" s="653"/>
      <c r="DC42" s="658"/>
      <c r="DD42" s="632">
        <v>162292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40579</v>
      </c>
      <c r="CS43" s="656"/>
      <c r="CT43" s="656"/>
      <c r="CU43" s="656"/>
      <c r="CV43" s="656"/>
      <c r="CW43" s="656"/>
      <c r="CX43" s="656"/>
      <c r="CY43" s="657"/>
      <c r="CZ43" s="628">
        <v>0.3</v>
      </c>
      <c r="DA43" s="653"/>
      <c r="DB43" s="653"/>
      <c r="DC43" s="658"/>
      <c r="DD43" s="632">
        <v>30346</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1376660</v>
      </c>
      <c r="CS44" s="624"/>
      <c r="CT44" s="624"/>
      <c r="CU44" s="624"/>
      <c r="CV44" s="624"/>
      <c r="CW44" s="624"/>
      <c r="CX44" s="624"/>
      <c r="CY44" s="625"/>
      <c r="CZ44" s="628">
        <v>9.3000000000000007</v>
      </c>
      <c r="DA44" s="629"/>
      <c r="DB44" s="629"/>
      <c r="DC44" s="635"/>
      <c r="DD44" s="632">
        <v>162292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740006</v>
      </c>
      <c r="CS45" s="656"/>
      <c r="CT45" s="656"/>
      <c r="CU45" s="656"/>
      <c r="CV45" s="656"/>
      <c r="CW45" s="656"/>
      <c r="CX45" s="656"/>
      <c r="CY45" s="657"/>
      <c r="CZ45" s="628">
        <v>5</v>
      </c>
      <c r="DA45" s="653"/>
      <c r="DB45" s="653"/>
      <c r="DC45" s="658"/>
      <c r="DD45" s="632">
        <v>23947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349</v>
      </c>
      <c r="CG46" s="621"/>
      <c r="CH46" s="621"/>
      <c r="CI46" s="621"/>
      <c r="CJ46" s="621"/>
      <c r="CK46" s="621"/>
      <c r="CL46" s="621"/>
      <c r="CM46" s="621"/>
      <c r="CN46" s="621"/>
      <c r="CO46" s="621"/>
      <c r="CP46" s="621"/>
      <c r="CQ46" s="622"/>
      <c r="CR46" s="623">
        <v>617610</v>
      </c>
      <c r="CS46" s="624"/>
      <c r="CT46" s="624"/>
      <c r="CU46" s="624"/>
      <c r="CV46" s="624"/>
      <c r="CW46" s="624"/>
      <c r="CX46" s="624"/>
      <c r="CY46" s="625"/>
      <c r="CZ46" s="628">
        <v>4.2</v>
      </c>
      <c r="DA46" s="629"/>
      <c r="DB46" s="629"/>
      <c r="DC46" s="635"/>
      <c r="DD46" s="632">
        <v>138301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14842678</v>
      </c>
      <c r="CS49" s="682"/>
      <c r="CT49" s="682"/>
      <c r="CU49" s="682"/>
      <c r="CV49" s="682"/>
      <c r="CW49" s="682"/>
      <c r="CX49" s="682"/>
      <c r="CY49" s="711"/>
      <c r="CZ49" s="703">
        <v>100</v>
      </c>
      <c r="DA49" s="712"/>
      <c r="DB49" s="712"/>
      <c r="DC49" s="713"/>
      <c r="DD49" s="714">
        <v>8851766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p0pkxNBOQ5xKIeSSmdKnf8c55VITr8Ex0HEiUFcm8wi9lgx0T6pj7EDIhBcxk+TVF3vWy7dUxDxg7rjEi7Nww==" saltValue="EORdIP9i4f07XO0vEic4O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15325</v>
      </c>
      <c r="R7" s="753"/>
      <c r="S7" s="753"/>
      <c r="T7" s="753"/>
      <c r="U7" s="753"/>
      <c r="V7" s="753">
        <v>14843</v>
      </c>
      <c r="W7" s="753"/>
      <c r="X7" s="753"/>
      <c r="Y7" s="753"/>
      <c r="Z7" s="753"/>
      <c r="AA7" s="753">
        <v>482</v>
      </c>
      <c r="AB7" s="753"/>
      <c r="AC7" s="753"/>
      <c r="AD7" s="753"/>
      <c r="AE7" s="754"/>
      <c r="AF7" s="755">
        <v>440</v>
      </c>
      <c r="AG7" s="756"/>
      <c r="AH7" s="756"/>
      <c r="AI7" s="756"/>
      <c r="AJ7" s="757"/>
      <c r="AK7" s="758" t="s">
        <v>552</v>
      </c>
      <c r="AL7" s="759"/>
      <c r="AM7" s="759"/>
      <c r="AN7" s="759"/>
      <c r="AO7" s="759"/>
      <c r="AP7" s="759">
        <v>8754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15325</v>
      </c>
      <c r="R23" s="793"/>
      <c r="S23" s="793"/>
      <c r="T23" s="793"/>
      <c r="U23" s="793"/>
      <c r="V23" s="793">
        <v>14843</v>
      </c>
      <c r="W23" s="793"/>
      <c r="X23" s="793"/>
      <c r="Y23" s="793"/>
      <c r="Z23" s="793"/>
      <c r="AA23" s="793">
        <v>482</v>
      </c>
      <c r="AB23" s="793"/>
      <c r="AC23" s="793"/>
      <c r="AD23" s="793"/>
      <c r="AE23" s="794"/>
      <c r="AF23" s="795">
        <v>440</v>
      </c>
      <c r="AG23" s="793"/>
      <c r="AH23" s="793"/>
      <c r="AI23" s="793"/>
      <c r="AJ23" s="796"/>
      <c r="AK23" s="797"/>
      <c r="AL23" s="798"/>
      <c r="AM23" s="798"/>
      <c r="AN23" s="798"/>
      <c r="AO23" s="798"/>
      <c r="AP23" s="793">
        <v>8754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2076</v>
      </c>
      <c r="R28" s="823"/>
      <c r="S28" s="823"/>
      <c r="T28" s="823"/>
      <c r="U28" s="823"/>
      <c r="V28" s="823">
        <v>2075</v>
      </c>
      <c r="W28" s="823"/>
      <c r="X28" s="823"/>
      <c r="Y28" s="823"/>
      <c r="Z28" s="823"/>
      <c r="AA28" s="823">
        <v>1</v>
      </c>
      <c r="AB28" s="823"/>
      <c r="AC28" s="823"/>
      <c r="AD28" s="823"/>
      <c r="AE28" s="824"/>
      <c r="AF28" s="825">
        <v>1</v>
      </c>
      <c r="AG28" s="823"/>
      <c r="AH28" s="823"/>
      <c r="AI28" s="823"/>
      <c r="AJ28" s="826"/>
      <c r="AK28" s="827">
        <v>204</v>
      </c>
      <c r="AL28" s="828"/>
      <c r="AM28" s="828"/>
      <c r="AN28" s="828"/>
      <c r="AO28" s="828"/>
      <c r="AP28" s="828" t="s">
        <v>552</v>
      </c>
      <c r="AQ28" s="828"/>
      <c r="AR28" s="828"/>
      <c r="AS28" s="828"/>
      <c r="AT28" s="828"/>
      <c r="AU28" s="828" t="s">
        <v>552</v>
      </c>
      <c r="AV28" s="828"/>
      <c r="AW28" s="828"/>
      <c r="AX28" s="828"/>
      <c r="AY28" s="828"/>
      <c r="AZ28" s="829" t="s">
        <v>552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2486</v>
      </c>
      <c r="R29" s="784"/>
      <c r="S29" s="784"/>
      <c r="T29" s="784"/>
      <c r="U29" s="784"/>
      <c r="V29" s="784">
        <v>2425</v>
      </c>
      <c r="W29" s="784"/>
      <c r="X29" s="784"/>
      <c r="Y29" s="784"/>
      <c r="Z29" s="784"/>
      <c r="AA29" s="784">
        <v>61</v>
      </c>
      <c r="AB29" s="784"/>
      <c r="AC29" s="784"/>
      <c r="AD29" s="784"/>
      <c r="AE29" s="785"/>
      <c r="AF29" s="786">
        <v>61</v>
      </c>
      <c r="AG29" s="787"/>
      <c r="AH29" s="787"/>
      <c r="AI29" s="787"/>
      <c r="AJ29" s="788"/>
      <c r="AK29" s="834">
        <v>360</v>
      </c>
      <c r="AL29" s="830"/>
      <c r="AM29" s="830"/>
      <c r="AN29" s="830"/>
      <c r="AO29" s="830"/>
      <c r="AP29" s="830" t="s">
        <v>552</v>
      </c>
      <c r="AQ29" s="830"/>
      <c r="AR29" s="830"/>
      <c r="AS29" s="830"/>
      <c r="AT29" s="830"/>
      <c r="AU29" s="830" t="s">
        <v>552</v>
      </c>
      <c r="AV29" s="830"/>
      <c r="AW29" s="830"/>
      <c r="AX29" s="830"/>
      <c r="AY29" s="830"/>
      <c r="AZ29" s="831" t="s">
        <v>552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400</v>
      </c>
      <c r="R30" s="784"/>
      <c r="S30" s="784"/>
      <c r="T30" s="784"/>
      <c r="U30" s="784"/>
      <c r="V30" s="784">
        <v>399</v>
      </c>
      <c r="W30" s="784"/>
      <c r="X30" s="784"/>
      <c r="Y30" s="784"/>
      <c r="Z30" s="784"/>
      <c r="AA30" s="784">
        <v>1</v>
      </c>
      <c r="AB30" s="784"/>
      <c r="AC30" s="784"/>
      <c r="AD30" s="784"/>
      <c r="AE30" s="785"/>
      <c r="AF30" s="786">
        <v>1</v>
      </c>
      <c r="AG30" s="787"/>
      <c r="AH30" s="787"/>
      <c r="AI30" s="787"/>
      <c r="AJ30" s="788"/>
      <c r="AK30" s="834">
        <v>115</v>
      </c>
      <c r="AL30" s="830"/>
      <c r="AM30" s="830"/>
      <c r="AN30" s="830"/>
      <c r="AO30" s="830"/>
      <c r="AP30" s="830" t="s">
        <v>552</v>
      </c>
      <c r="AQ30" s="830"/>
      <c r="AR30" s="830"/>
      <c r="AS30" s="830"/>
      <c r="AT30" s="830"/>
      <c r="AU30" s="830" t="s">
        <v>552</v>
      </c>
      <c r="AV30" s="830"/>
      <c r="AW30" s="830"/>
      <c r="AX30" s="830"/>
      <c r="AY30" s="830"/>
      <c r="AZ30" s="831" t="s">
        <v>552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14</v>
      </c>
      <c r="R31" s="784"/>
      <c r="S31" s="784"/>
      <c r="T31" s="784"/>
      <c r="U31" s="784"/>
      <c r="V31" s="784">
        <v>14</v>
      </c>
      <c r="W31" s="784"/>
      <c r="X31" s="784"/>
      <c r="Y31" s="784"/>
      <c r="Z31" s="784"/>
      <c r="AA31" s="784">
        <v>0</v>
      </c>
      <c r="AB31" s="784"/>
      <c r="AC31" s="784"/>
      <c r="AD31" s="784"/>
      <c r="AE31" s="785"/>
      <c r="AF31" s="786" t="s">
        <v>122</v>
      </c>
      <c r="AG31" s="787"/>
      <c r="AH31" s="787"/>
      <c r="AI31" s="787"/>
      <c r="AJ31" s="788"/>
      <c r="AK31" s="834">
        <v>14</v>
      </c>
      <c r="AL31" s="830"/>
      <c r="AM31" s="830"/>
      <c r="AN31" s="830"/>
      <c r="AO31" s="830"/>
      <c r="AP31" s="830" t="s">
        <v>552</v>
      </c>
      <c r="AQ31" s="830"/>
      <c r="AR31" s="830"/>
      <c r="AS31" s="830"/>
      <c r="AT31" s="830"/>
      <c r="AU31" s="830" t="s">
        <v>552</v>
      </c>
      <c r="AV31" s="830"/>
      <c r="AW31" s="830"/>
      <c r="AX31" s="830"/>
      <c r="AY31" s="830"/>
      <c r="AZ31" s="831" t="s">
        <v>552</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1088</v>
      </c>
      <c r="R32" s="784"/>
      <c r="S32" s="784"/>
      <c r="T32" s="784"/>
      <c r="U32" s="784"/>
      <c r="V32" s="784">
        <v>983</v>
      </c>
      <c r="W32" s="784"/>
      <c r="X32" s="784"/>
      <c r="Y32" s="784"/>
      <c r="Z32" s="784"/>
      <c r="AA32" s="784">
        <v>105</v>
      </c>
      <c r="AB32" s="784"/>
      <c r="AC32" s="784"/>
      <c r="AD32" s="784"/>
      <c r="AE32" s="785"/>
      <c r="AF32" s="786">
        <v>247</v>
      </c>
      <c r="AG32" s="787"/>
      <c r="AH32" s="787"/>
      <c r="AI32" s="787"/>
      <c r="AJ32" s="788"/>
      <c r="AK32" s="834">
        <v>502</v>
      </c>
      <c r="AL32" s="830"/>
      <c r="AM32" s="830"/>
      <c r="AN32" s="830"/>
      <c r="AO32" s="830"/>
      <c r="AP32" s="830">
        <v>3355</v>
      </c>
      <c r="AQ32" s="830"/>
      <c r="AR32" s="830"/>
      <c r="AS32" s="830"/>
      <c r="AT32" s="830"/>
      <c r="AU32" s="830">
        <v>2228</v>
      </c>
      <c r="AV32" s="830"/>
      <c r="AW32" s="830"/>
      <c r="AX32" s="830"/>
      <c r="AY32" s="830"/>
      <c r="AZ32" s="831" t="s">
        <v>552</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351</v>
      </c>
      <c r="R33" s="784"/>
      <c r="S33" s="784"/>
      <c r="T33" s="784"/>
      <c r="U33" s="784"/>
      <c r="V33" s="784">
        <v>335</v>
      </c>
      <c r="W33" s="784"/>
      <c r="X33" s="784"/>
      <c r="Y33" s="784"/>
      <c r="Z33" s="784"/>
      <c r="AA33" s="784">
        <v>16</v>
      </c>
      <c r="AB33" s="784"/>
      <c r="AC33" s="784"/>
      <c r="AD33" s="784"/>
      <c r="AE33" s="785"/>
      <c r="AF33" s="786">
        <v>217</v>
      </c>
      <c r="AG33" s="787"/>
      <c r="AH33" s="787"/>
      <c r="AI33" s="787"/>
      <c r="AJ33" s="788"/>
      <c r="AK33" s="834" t="s">
        <v>552</v>
      </c>
      <c r="AL33" s="830"/>
      <c r="AM33" s="830"/>
      <c r="AN33" s="830"/>
      <c r="AO33" s="830"/>
      <c r="AP33" s="830">
        <v>1000</v>
      </c>
      <c r="AQ33" s="830"/>
      <c r="AR33" s="830"/>
      <c r="AS33" s="830"/>
      <c r="AT33" s="830"/>
      <c r="AU33" s="830">
        <v>235</v>
      </c>
      <c r="AV33" s="830"/>
      <c r="AW33" s="830"/>
      <c r="AX33" s="830"/>
      <c r="AY33" s="830"/>
      <c r="AZ33" s="831" t="s">
        <v>552</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396</v>
      </c>
      <c r="C34" s="781"/>
      <c r="D34" s="781"/>
      <c r="E34" s="781"/>
      <c r="F34" s="781"/>
      <c r="G34" s="781"/>
      <c r="H34" s="781"/>
      <c r="I34" s="781"/>
      <c r="J34" s="781"/>
      <c r="K34" s="781"/>
      <c r="L34" s="781"/>
      <c r="M34" s="781"/>
      <c r="N34" s="781"/>
      <c r="O34" s="781"/>
      <c r="P34" s="782"/>
      <c r="Q34" s="783">
        <v>1165</v>
      </c>
      <c r="R34" s="784"/>
      <c r="S34" s="784"/>
      <c r="T34" s="784"/>
      <c r="U34" s="784"/>
      <c r="V34" s="784">
        <v>1100</v>
      </c>
      <c r="W34" s="784"/>
      <c r="X34" s="784"/>
      <c r="Y34" s="784"/>
      <c r="Z34" s="784"/>
      <c r="AA34" s="784">
        <v>65</v>
      </c>
      <c r="AB34" s="784"/>
      <c r="AC34" s="784"/>
      <c r="AD34" s="784"/>
      <c r="AE34" s="785"/>
      <c r="AF34" s="786">
        <v>104</v>
      </c>
      <c r="AG34" s="787"/>
      <c r="AH34" s="787"/>
      <c r="AI34" s="787"/>
      <c r="AJ34" s="788"/>
      <c r="AK34" s="834">
        <v>2025</v>
      </c>
      <c r="AL34" s="830"/>
      <c r="AM34" s="830"/>
      <c r="AN34" s="830"/>
      <c r="AO34" s="830"/>
      <c r="AP34" s="830">
        <v>921</v>
      </c>
      <c r="AQ34" s="830"/>
      <c r="AR34" s="830"/>
      <c r="AS34" s="830"/>
      <c r="AT34" s="830"/>
      <c r="AU34" s="830">
        <v>460</v>
      </c>
      <c r="AV34" s="830"/>
      <c r="AW34" s="830"/>
      <c r="AX34" s="830"/>
      <c r="AY34" s="830"/>
      <c r="AZ34" s="831" t="s">
        <v>552</v>
      </c>
      <c r="BA34" s="831"/>
      <c r="BB34" s="831"/>
      <c r="BC34" s="831"/>
      <c r="BD34" s="831"/>
      <c r="BE34" s="832" t="s">
        <v>394</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397</v>
      </c>
      <c r="C35" s="781"/>
      <c r="D35" s="781"/>
      <c r="E35" s="781"/>
      <c r="F35" s="781"/>
      <c r="G35" s="781"/>
      <c r="H35" s="781"/>
      <c r="I35" s="781"/>
      <c r="J35" s="781"/>
      <c r="K35" s="781"/>
      <c r="L35" s="781"/>
      <c r="M35" s="781"/>
      <c r="N35" s="781"/>
      <c r="O35" s="781"/>
      <c r="P35" s="782"/>
      <c r="Q35" s="783">
        <v>24</v>
      </c>
      <c r="R35" s="784"/>
      <c r="S35" s="784"/>
      <c r="T35" s="784"/>
      <c r="U35" s="784"/>
      <c r="V35" s="784">
        <v>24</v>
      </c>
      <c r="W35" s="784"/>
      <c r="X35" s="784"/>
      <c r="Y35" s="784"/>
      <c r="Z35" s="784"/>
      <c r="AA35" s="784">
        <v>0</v>
      </c>
      <c r="AB35" s="784"/>
      <c r="AC35" s="784"/>
      <c r="AD35" s="784"/>
      <c r="AE35" s="785"/>
      <c r="AF35" s="786" t="s">
        <v>122</v>
      </c>
      <c r="AG35" s="787"/>
      <c r="AH35" s="787"/>
      <c r="AI35" s="787"/>
      <c r="AJ35" s="788"/>
      <c r="AK35" s="834">
        <v>6</v>
      </c>
      <c r="AL35" s="830"/>
      <c r="AM35" s="830"/>
      <c r="AN35" s="830"/>
      <c r="AO35" s="830"/>
      <c r="AP35" s="830">
        <v>79</v>
      </c>
      <c r="AQ35" s="830"/>
      <c r="AR35" s="830"/>
      <c r="AS35" s="830"/>
      <c r="AT35" s="830"/>
      <c r="AU35" s="830">
        <v>26</v>
      </c>
      <c r="AV35" s="830"/>
      <c r="AW35" s="830"/>
      <c r="AX35" s="830"/>
      <c r="AY35" s="830"/>
      <c r="AZ35" s="831" t="s">
        <v>552</v>
      </c>
      <c r="BA35" s="831"/>
      <c r="BB35" s="831"/>
      <c r="BC35" s="831"/>
      <c r="BD35" s="831"/>
      <c r="BE35" s="832" t="s">
        <v>398</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630</v>
      </c>
      <c r="AG63" s="844"/>
      <c r="AH63" s="844"/>
      <c r="AI63" s="844"/>
      <c r="AJ63" s="845"/>
      <c r="AK63" s="846"/>
      <c r="AL63" s="841"/>
      <c r="AM63" s="841"/>
      <c r="AN63" s="841"/>
      <c r="AO63" s="841"/>
      <c r="AP63" s="844">
        <v>5355</v>
      </c>
      <c r="AQ63" s="844"/>
      <c r="AR63" s="844"/>
      <c r="AS63" s="844"/>
      <c r="AT63" s="844"/>
      <c r="AU63" s="844">
        <v>2949</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402</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403</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295</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295</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295</v>
      </c>
      <c r="DR109" s="893"/>
      <c r="DS109" s="893"/>
      <c r="DT109" s="893"/>
      <c r="DU109" s="894"/>
      <c r="DV109" s="892" t="s">
        <v>415</v>
      </c>
      <c r="DW109" s="893"/>
      <c r="DX109" s="893"/>
      <c r="DY109" s="893"/>
      <c r="DZ109" s="895"/>
    </row>
    <row r="110" spans="1:131" s="218" customFormat="1" ht="26.25" customHeight="1" x14ac:dyDescent="0.2">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1169053</v>
      </c>
      <c r="AB110" s="900"/>
      <c r="AC110" s="900"/>
      <c r="AD110" s="900"/>
      <c r="AE110" s="901"/>
      <c r="AF110" s="902">
        <v>1152777</v>
      </c>
      <c r="AG110" s="900"/>
      <c r="AH110" s="900"/>
      <c r="AI110" s="900"/>
      <c r="AJ110" s="901"/>
      <c r="AK110" s="902">
        <v>1142325</v>
      </c>
      <c r="AL110" s="900"/>
      <c r="AM110" s="900"/>
      <c r="AN110" s="900"/>
      <c r="AO110" s="901"/>
      <c r="AP110" s="903">
        <v>20.100000000000001</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8784222</v>
      </c>
      <c r="BR110" s="931"/>
      <c r="BS110" s="931"/>
      <c r="BT110" s="931"/>
      <c r="BU110" s="931"/>
      <c r="BV110" s="931">
        <v>8520681</v>
      </c>
      <c r="BW110" s="931"/>
      <c r="BX110" s="931"/>
      <c r="BY110" s="931"/>
      <c r="BZ110" s="931"/>
      <c r="CA110" s="931">
        <v>8753969</v>
      </c>
      <c r="CB110" s="931"/>
      <c r="CC110" s="931"/>
      <c r="CD110" s="931"/>
      <c r="CE110" s="931"/>
      <c r="CF110" s="944">
        <v>154.19999999999999</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2949729</v>
      </c>
      <c r="BR112" s="926"/>
      <c r="BS112" s="926"/>
      <c r="BT112" s="926"/>
      <c r="BU112" s="926"/>
      <c r="BV112" s="926">
        <v>2695719</v>
      </c>
      <c r="BW112" s="926"/>
      <c r="BX112" s="926"/>
      <c r="BY112" s="926"/>
      <c r="BZ112" s="926"/>
      <c r="CA112" s="926">
        <v>3022303</v>
      </c>
      <c r="CB112" s="926"/>
      <c r="CC112" s="926"/>
      <c r="CD112" s="926"/>
      <c r="CE112" s="926"/>
      <c r="CF112" s="920">
        <v>53.2</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463406</v>
      </c>
      <c r="AB113" s="938"/>
      <c r="AC113" s="938"/>
      <c r="AD113" s="938"/>
      <c r="AE113" s="939"/>
      <c r="AF113" s="940">
        <v>424703</v>
      </c>
      <c r="AG113" s="938"/>
      <c r="AH113" s="938"/>
      <c r="AI113" s="938"/>
      <c r="AJ113" s="939"/>
      <c r="AK113" s="940">
        <v>364144</v>
      </c>
      <c r="AL113" s="938"/>
      <c r="AM113" s="938"/>
      <c r="AN113" s="938"/>
      <c r="AO113" s="939"/>
      <c r="AP113" s="941">
        <v>6.4</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938886</v>
      </c>
      <c r="BR114" s="926"/>
      <c r="BS114" s="926"/>
      <c r="BT114" s="926"/>
      <c r="BU114" s="926"/>
      <c r="BV114" s="926">
        <v>874740</v>
      </c>
      <c r="BW114" s="926"/>
      <c r="BX114" s="926"/>
      <c r="BY114" s="926"/>
      <c r="BZ114" s="926"/>
      <c r="CA114" s="926">
        <v>979922</v>
      </c>
      <c r="CB114" s="926"/>
      <c r="CC114" s="926"/>
      <c r="CD114" s="926"/>
      <c r="CE114" s="926"/>
      <c r="CF114" s="920">
        <v>17.3</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981</v>
      </c>
      <c r="AB115" s="938"/>
      <c r="AC115" s="938"/>
      <c r="AD115" s="938"/>
      <c r="AE115" s="939"/>
      <c r="AF115" s="940">
        <v>1105</v>
      </c>
      <c r="AG115" s="938"/>
      <c r="AH115" s="938"/>
      <c r="AI115" s="938"/>
      <c r="AJ115" s="939"/>
      <c r="AK115" s="940">
        <v>1232</v>
      </c>
      <c r="AL115" s="938"/>
      <c r="AM115" s="938"/>
      <c r="AN115" s="938"/>
      <c r="AO115" s="939"/>
      <c r="AP115" s="941">
        <v>0</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352</v>
      </c>
      <c r="AB116" s="959"/>
      <c r="AC116" s="959"/>
      <c r="AD116" s="959"/>
      <c r="AE116" s="960"/>
      <c r="AF116" s="961">
        <v>324</v>
      </c>
      <c r="AG116" s="959"/>
      <c r="AH116" s="959"/>
      <c r="AI116" s="959"/>
      <c r="AJ116" s="960"/>
      <c r="AK116" s="961">
        <v>181</v>
      </c>
      <c r="AL116" s="959"/>
      <c r="AM116" s="959"/>
      <c r="AN116" s="959"/>
      <c r="AO116" s="960"/>
      <c r="AP116" s="962">
        <v>0</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1633792</v>
      </c>
      <c r="AB117" s="979"/>
      <c r="AC117" s="979"/>
      <c r="AD117" s="979"/>
      <c r="AE117" s="980"/>
      <c r="AF117" s="981">
        <v>1578909</v>
      </c>
      <c r="AG117" s="979"/>
      <c r="AH117" s="979"/>
      <c r="AI117" s="979"/>
      <c r="AJ117" s="980"/>
      <c r="AK117" s="981">
        <v>1507882</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295</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445</v>
      </c>
      <c r="BP119" s="1005"/>
      <c r="BQ119" s="999">
        <v>12672837</v>
      </c>
      <c r="BR119" s="1000"/>
      <c r="BS119" s="1000"/>
      <c r="BT119" s="1000"/>
      <c r="BU119" s="1000"/>
      <c r="BV119" s="1000">
        <v>12091140</v>
      </c>
      <c r="BW119" s="1000"/>
      <c r="BX119" s="1000"/>
      <c r="BY119" s="1000"/>
      <c r="BZ119" s="1000"/>
      <c r="CA119" s="1000">
        <v>12756194</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3349983</v>
      </c>
      <c r="BR120" s="931"/>
      <c r="BS120" s="931"/>
      <c r="BT120" s="931"/>
      <c r="BU120" s="931"/>
      <c r="BV120" s="931">
        <v>3896903</v>
      </c>
      <c r="BW120" s="931"/>
      <c r="BX120" s="931"/>
      <c r="BY120" s="931"/>
      <c r="BZ120" s="931"/>
      <c r="CA120" s="931">
        <v>4123877</v>
      </c>
      <c r="CB120" s="931"/>
      <c r="CC120" s="931"/>
      <c r="CD120" s="931"/>
      <c r="CE120" s="931"/>
      <c r="CF120" s="944">
        <v>72.599999999999994</v>
      </c>
      <c r="CG120" s="945"/>
      <c r="CH120" s="945"/>
      <c r="CI120" s="945"/>
      <c r="CJ120" s="945"/>
      <c r="CK120" s="1006" t="s">
        <v>449</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2906805</v>
      </c>
      <c r="DH120" s="931"/>
      <c r="DI120" s="931"/>
      <c r="DJ120" s="931"/>
      <c r="DK120" s="931"/>
      <c r="DL120" s="931">
        <v>2488537</v>
      </c>
      <c r="DM120" s="931"/>
      <c r="DN120" s="931"/>
      <c r="DO120" s="931"/>
      <c r="DP120" s="931"/>
      <c r="DQ120" s="931">
        <v>2227797</v>
      </c>
      <c r="DR120" s="931"/>
      <c r="DS120" s="931"/>
      <c r="DT120" s="931"/>
      <c r="DU120" s="931"/>
      <c r="DV120" s="932">
        <v>39.200000000000003</v>
      </c>
      <c r="DW120" s="932"/>
      <c r="DX120" s="932"/>
      <c r="DY120" s="932"/>
      <c r="DZ120" s="933"/>
    </row>
    <row r="121" spans="1:130" s="218" customFormat="1" ht="26.25" customHeight="1" x14ac:dyDescent="0.2">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319701</v>
      </c>
      <c r="BR121" s="926"/>
      <c r="BS121" s="926"/>
      <c r="BT121" s="926"/>
      <c r="BU121" s="926"/>
      <c r="BV121" s="926">
        <v>289950</v>
      </c>
      <c r="BW121" s="926"/>
      <c r="BX121" s="926"/>
      <c r="BY121" s="926"/>
      <c r="BZ121" s="926"/>
      <c r="CA121" s="926">
        <v>317021</v>
      </c>
      <c r="CB121" s="926"/>
      <c r="CC121" s="926"/>
      <c r="CD121" s="926"/>
      <c r="CE121" s="926"/>
      <c r="CF121" s="920">
        <v>5.6</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v>175150</v>
      </c>
      <c r="DM121" s="926"/>
      <c r="DN121" s="926"/>
      <c r="DO121" s="926"/>
      <c r="DP121" s="926"/>
      <c r="DQ121" s="926">
        <v>460450</v>
      </c>
      <c r="DR121" s="926"/>
      <c r="DS121" s="926"/>
      <c r="DT121" s="926"/>
      <c r="DU121" s="926"/>
      <c r="DV121" s="927">
        <v>8.1</v>
      </c>
      <c r="DW121" s="927"/>
      <c r="DX121" s="927"/>
      <c r="DY121" s="927"/>
      <c r="DZ121" s="928"/>
    </row>
    <row r="122" spans="1:130" s="218" customFormat="1" ht="26.25" customHeight="1" x14ac:dyDescent="0.2">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8419871</v>
      </c>
      <c r="BR122" s="1000"/>
      <c r="BS122" s="1000"/>
      <c r="BT122" s="1000"/>
      <c r="BU122" s="1000"/>
      <c r="BV122" s="1000">
        <v>8224482</v>
      </c>
      <c r="BW122" s="1000"/>
      <c r="BX122" s="1000"/>
      <c r="BY122" s="1000"/>
      <c r="BZ122" s="1000"/>
      <c r="CA122" s="1000">
        <v>8195238</v>
      </c>
      <c r="CB122" s="1000"/>
      <c r="CC122" s="1000"/>
      <c r="CD122" s="1000"/>
      <c r="CE122" s="1000"/>
      <c r="CF122" s="1017">
        <v>144.30000000000001</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v>234977</v>
      </c>
      <c r="DR122" s="926"/>
      <c r="DS122" s="926"/>
      <c r="DT122" s="926"/>
      <c r="DU122" s="926"/>
      <c r="DV122" s="927">
        <v>4.0999999999999996</v>
      </c>
      <c r="DW122" s="927"/>
      <c r="DX122" s="927"/>
      <c r="DY122" s="927"/>
      <c r="DZ122" s="928"/>
    </row>
    <row r="123" spans="1:130" s="218" customFormat="1" ht="26.25" customHeight="1" x14ac:dyDescent="0.2">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453</v>
      </c>
      <c r="BP123" s="1005"/>
      <c r="BQ123" s="1063">
        <v>12089555</v>
      </c>
      <c r="BR123" s="1064"/>
      <c r="BS123" s="1064"/>
      <c r="BT123" s="1064"/>
      <c r="BU123" s="1064"/>
      <c r="BV123" s="1064">
        <v>12411335</v>
      </c>
      <c r="BW123" s="1064"/>
      <c r="BX123" s="1064"/>
      <c r="BY123" s="1064"/>
      <c r="BZ123" s="1064"/>
      <c r="CA123" s="1064">
        <v>12636136</v>
      </c>
      <c r="CB123" s="1064"/>
      <c r="CC123" s="1064"/>
      <c r="CD123" s="1064"/>
      <c r="CE123" s="1064"/>
      <c r="CF123" s="1001"/>
      <c r="CG123" s="1002"/>
      <c r="CH123" s="1002"/>
      <c r="CI123" s="1002"/>
      <c r="CJ123" s="1003"/>
      <c r="CK123" s="1009"/>
      <c r="CL123" s="1010"/>
      <c r="CM123" s="1010"/>
      <c r="CN123" s="1010"/>
      <c r="CO123" s="1011"/>
      <c r="CP123" s="1019" t="s">
        <v>454</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v>72953</v>
      </c>
      <c r="DR123" s="959"/>
      <c r="DS123" s="959"/>
      <c r="DT123" s="959"/>
      <c r="DU123" s="960"/>
      <c r="DV123" s="962">
        <v>1.3</v>
      </c>
      <c r="DW123" s="963"/>
      <c r="DX123" s="963"/>
      <c r="DY123" s="963"/>
      <c r="DZ123" s="964"/>
    </row>
    <row r="124" spans="1:130" s="218" customFormat="1" ht="26.25" customHeight="1" thickBot="1" x14ac:dyDescent="0.25">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10.7</v>
      </c>
      <c r="BR124" s="1027"/>
      <c r="BS124" s="1027"/>
      <c r="BT124" s="1027"/>
      <c r="BU124" s="1027"/>
      <c r="BV124" s="1027" t="s">
        <v>122</v>
      </c>
      <c r="BW124" s="1027"/>
      <c r="BX124" s="1027"/>
      <c r="BY124" s="1027"/>
      <c r="BZ124" s="1027"/>
      <c r="CA124" s="1027">
        <v>2.1</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v>42924</v>
      </c>
      <c r="DH124" s="986"/>
      <c r="DI124" s="986"/>
      <c r="DJ124" s="986"/>
      <c r="DK124" s="987"/>
      <c r="DL124" s="985">
        <v>32032</v>
      </c>
      <c r="DM124" s="986"/>
      <c r="DN124" s="986"/>
      <c r="DO124" s="986"/>
      <c r="DP124" s="987"/>
      <c r="DQ124" s="985">
        <v>26126</v>
      </c>
      <c r="DR124" s="986"/>
      <c r="DS124" s="986"/>
      <c r="DT124" s="986"/>
      <c r="DU124" s="987"/>
      <c r="DV124" s="988">
        <v>0.5</v>
      </c>
      <c r="DW124" s="989"/>
      <c r="DX124" s="989"/>
      <c r="DY124" s="989"/>
      <c r="DZ124" s="990"/>
    </row>
    <row r="125" spans="1:130" s="218" customFormat="1" ht="26.25" customHeight="1" x14ac:dyDescent="0.2">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981</v>
      </c>
      <c r="AB127" s="959"/>
      <c r="AC127" s="959"/>
      <c r="AD127" s="959"/>
      <c r="AE127" s="960"/>
      <c r="AF127" s="961">
        <v>1105</v>
      </c>
      <c r="AG127" s="959"/>
      <c r="AH127" s="959"/>
      <c r="AI127" s="959"/>
      <c r="AJ127" s="960"/>
      <c r="AK127" s="961">
        <v>1232</v>
      </c>
      <c r="AL127" s="959"/>
      <c r="AM127" s="959"/>
      <c r="AN127" s="959"/>
      <c r="AO127" s="960"/>
      <c r="AP127" s="962">
        <v>0</v>
      </c>
      <c r="AQ127" s="963"/>
      <c r="AR127" s="963"/>
      <c r="AS127" s="963"/>
      <c r="AT127" s="964"/>
      <c r="AU127" s="220"/>
      <c r="AV127" s="220"/>
      <c r="AW127" s="220"/>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45526</v>
      </c>
      <c r="AB128" s="1046"/>
      <c r="AC128" s="1046"/>
      <c r="AD128" s="1046"/>
      <c r="AE128" s="1047"/>
      <c r="AF128" s="1048">
        <v>46659</v>
      </c>
      <c r="AG128" s="1046"/>
      <c r="AH128" s="1046"/>
      <c r="AI128" s="1046"/>
      <c r="AJ128" s="1047"/>
      <c r="AK128" s="1048">
        <v>46698</v>
      </c>
      <c r="AL128" s="1046"/>
      <c r="AM128" s="1046"/>
      <c r="AN128" s="1046"/>
      <c r="AO128" s="1047"/>
      <c r="AP128" s="1049"/>
      <c r="AQ128" s="1050"/>
      <c r="AR128" s="1050"/>
      <c r="AS128" s="1050"/>
      <c r="AT128" s="1051"/>
      <c r="AU128" s="220"/>
      <c r="AV128" s="220"/>
      <c r="AW128" s="220"/>
      <c r="AX128" s="896" t="s">
        <v>468</v>
      </c>
      <c r="AY128" s="897"/>
      <c r="AZ128" s="897"/>
      <c r="BA128" s="897"/>
      <c r="BB128" s="897"/>
      <c r="BC128" s="897"/>
      <c r="BD128" s="897"/>
      <c r="BE128" s="898"/>
      <c r="BF128" s="1052" t="s">
        <v>122</v>
      </c>
      <c r="BG128" s="1053"/>
      <c r="BH128" s="1053"/>
      <c r="BI128" s="1053"/>
      <c r="BJ128" s="1053"/>
      <c r="BK128" s="1053"/>
      <c r="BL128" s="1054"/>
      <c r="BM128" s="1052">
        <v>14.19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6392077</v>
      </c>
      <c r="AB129" s="959"/>
      <c r="AC129" s="959"/>
      <c r="AD129" s="959"/>
      <c r="AE129" s="960"/>
      <c r="AF129" s="961">
        <v>6456631</v>
      </c>
      <c r="AG129" s="959"/>
      <c r="AH129" s="959"/>
      <c r="AI129" s="959"/>
      <c r="AJ129" s="960"/>
      <c r="AK129" s="961">
        <v>6604991</v>
      </c>
      <c r="AL129" s="959"/>
      <c r="AM129" s="959"/>
      <c r="AN129" s="959"/>
      <c r="AO129" s="960"/>
      <c r="AP129" s="1073"/>
      <c r="AQ129" s="1074"/>
      <c r="AR129" s="1074"/>
      <c r="AS129" s="1074"/>
      <c r="AT129" s="1075"/>
      <c r="AU129" s="221"/>
      <c r="AV129" s="221"/>
      <c r="AW129" s="221"/>
      <c r="AX129" s="1065" t="s">
        <v>471</v>
      </c>
      <c r="AY129" s="923"/>
      <c r="AZ129" s="923"/>
      <c r="BA129" s="923"/>
      <c r="BB129" s="923"/>
      <c r="BC129" s="923"/>
      <c r="BD129" s="923"/>
      <c r="BE129" s="924"/>
      <c r="BF129" s="1066" t="s">
        <v>122</v>
      </c>
      <c r="BG129" s="1067"/>
      <c r="BH129" s="1067"/>
      <c r="BI129" s="1067"/>
      <c r="BJ129" s="1067"/>
      <c r="BK129" s="1067"/>
      <c r="BL129" s="1068"/>
      <c r="BM129" s="1066">
        <v>19.190000000000001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983673</v>
      </c>
      <c r="AB130" s="959"/>
      <c r="AC130" s="959"/>
      <c r="AD130" s="959"/>
      <c r="AE130" s="960"/>
      <c r="AF130" s="961">
        <v>965891</v>
      </c>
      <c r="AG130" s="959"/>
      <c r="AH130" s="959"/>
      <c r="AI130" s="959"/>
      <c r="AJ130" s="960"/>
      <c r="AK130" s="961">
        <v>927600</v>
      </c>
      <c r="AL130" s="959"/>
      <c r="AM130" s="959"/>
      <c r="AN130" s="959"/>
      <c r="AO130" s="960"/>
      <c r="AP130" s="1073"/>
      <c r="AQ130" s="1074"/>
      <c r="AR130" s="1074"/>
      <c r="AS130" s="1074"/>
      <c r="AT130" s="1075"/>
      <c r="AU130" s="221"/>
      <c r="AV130" s="221"/>
      <c r="AW130" s="221"/>
      <c r="AX130" s="1065" t="s">
        <v>474</v>
      </c>
      <c r="AY130" s="923"/>
      <c r="AZ130" s="923"/>
      <c r="BA130" s="923"/>
      <c r="BB130" s="923"/>
      <c r="BC130" s="923"/>
      <c r="BD130" s="923"/>
      <c r="BE130" s="924"/>
      <c r="BF130" s="1101">
        <v>10.199999999999999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5408404</v>
      </c>
      <c r="AB131" s="986"/>
      <c r="AC131" s="986"/>
      <c r="AD131" s="986"/>
      <c r="AE131" s="987"/>
      <c r="AF131" s="985">
        <v>5490740</v>
      </c>
      <c r="AG131" s="986"/>
      <c r="AH131" s="986"/>
      <c r="AI131" s="986"/>
      <c r="AJ131" s="987"/>
      <c r="AK131" s="985">
        <v>5677391</v>
      </c>
      <c r="AL131" s="986"/>
      <c r="AM131" s="986"/>
      <c r="AN131" s="986"/>
      <c r="AO131" s="987"/>
      <c r="AP131" s="1110"/>
      <c r="AQ131" s="1111"/>
      <c r="AR131" s="1111"/>
      <c r="AS131" s="1111"/>
      <c r="AT131" s="1112"/>
      <c r="AU131" s="221"/>
      <c r="AV131" s="221"/>
      <c r="AW131" s="221"/>
      <c r="AX131" s="1083" t="s">
        <v>476</v>
      </c>
      <c r="AY131" s="726"/>
      <c r="AZ131" s="726"/>
      <c r="BA131" s="726"/>
      <c r="BB131" s="726"/>
      <c r="BC131" s="726"/>
      <c r="BD131" s="726"/>
      <c r="BE131" s="1036"/>
      <c r="BF131" s="1084">
        <v>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11.17877</v>
      </c>
      <c r="AB132" s="1097"/>
      <c r="AC132" s="1097"/>
      <c r="AD132" s="1097"/>
      <c r="AE132" s="1098"/>
      <c r="AF132" s="1099">
        <v>10.3148</v>
      </c>
      <c r="AG132" s="1097"/>
      <c r="AH132" s="1097"/>
      <c r="AI132" s="1097"/>
      <c r="AJ132" s="1098"/>
      <c r="AK132" s="1099">
        <v>9.3984009999999998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11.5</v>
      </c>
      <c r="AB133" s="1080"/>
      <c r="AC133" s="1080"/>
      <c r="AD133" s="1080"/>
      <c r="AE133" s="1081"/>
      <c r="AF133" s="1079">
        <v>10.8</v>
      </c>
      <c r="AG133" s="1080"/>
      <c r="AH133" s="1080"/>
      <c r="AI133" s="1080"/>
      <c r="AJ133" s="1081"/>
      <c r="AK133" s="1079">
        <v>10.199999999999999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z3KdfS8o8fbnCP9eK17zyE3zH/RlG/giCmAQXy06CCLmZte5bpdwXLdArPU/feZ40mkrJpD+YVl7kSzLDj8w==" saltValue="LR9v6lVuQjD5lC6FgHN9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480</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Syhmk7dKgiOYqKJcF5wH0kI1L9ffCt7ewLoXLe0Vl9xIyEq1b6oZujyr1q4YDpjfQMA+GOeBZDbMPK9DgRk0Pg==" saltValue="3ZDpAVDEMkYTiXto8NsR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LVenSg+Mfmgo1yJZuDmaIXP3h6vT0aAQQdtCmFrQ6dgd5o2i4cF27IvfucDJsZ5uHsFsQQaAlduintjtkCo8A==" saltValue="zq+Nm3pGnr8+zslwhIItn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483</v>
      </c>
      <c r="AP7" s="260"/>
      <c r="AQ7" s="261" t="s">
        <v>484</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485</v>
      </c>
      <c r="AQ8" s="267" t="s">
        <v>486</v>
      </c>
      <c r="AR8" s="268" t="s">
        <v>487</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488</v>
      </c>
      <c r="AL9" s="1117"/>
      <c r="AM9" s="1117"/>
      <c r="AN9" s="1118"/>
      <c r="AO9" s="269">
        <v>1959330</v>
      </c>
      <c r="AP9" s="269">
        <v>129800</v>
      </c>
      <c r="AQ9" s="270">
        <v>102505</v>
      </c>
      <c r="AR9" s="271">
        <v>26.6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489</v>
      </c>
      <c r="AL10" s="1117"/>
      <c r="AM10" s="1117"/>
      <c r="AN10" s="1118"/>
      <c r="AO10" s="272">
        <v>11129</v>
      </c>
      <c r="AP10" s="272">
        <v>737</v>
      </c>
      <c r="AQ10" s="273">
        <v>13118</v>
      </c>
      <c r="AR10" s="274">
        <v>-94.4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490</v>
      </c>
      <c r="AL11" s="1117"/>
      <c r="AM11" s="1117"/>
      <c r="AN11" s="1118"/>
      <c r="AO11" s="272">
        <v>13843</v>
      </c>
      <c r="AP11" s="272">
        <v>917</v>
      </c>
      <c r="AQ11" s="273">
        <v>532</v>
      </c>
      <c r="AR11" s="274">
        <v>72.400000000000006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491</v>
      </c>
      <c r="AL12" s="1117"/>
      <c r="AM12" s="1117"/>
      <c r="AN12" s="1118"/>
      <c r="AO12" s="272" t="s">
        <v>492</v>
      </c>
      <c r="AP12" s="272" t="s">
        <v>492</v>
      </c>
      <c r="AQ12" s="273">
        <v>70</v>
      </c>
      <c r="AR12" s="274" t="s">
        <v>492</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493</v>
      </c>
      <c r="AL13" s="1117"/>
      <c r="AM13" s="1117"/>
      <c r="AN13" s="1118"/>
      <c r="AO13" s="272">
        <v>114611</v>
      </c>
      <c r="AP13" s="272">
        <v>7593</v>
      </c>
      <c r="AQ13" s="273">
        <v>4255</v>
      </c>
      <c r="AR13" s="274">
        <v>78.400000000000006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494</v>
      </c>
      <c r="AL14" s="1117"/>
      <c r="AM14" s="1117"/>
      <c r="AN14" s="1118"/>
      <c r="AO14" s="272">
        <v>40579</v>
      </c>
      <c r="AP14" s="272">
        <v>2688</v>
      </c>
      <c r="AQ14" s="273">
        <v>1813</v>
      </c>
      <c r="AR14" s="274">
        <v>48.3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495</v>
      </c>
      <c r="AL15" s="1120"/>
      <c r="AM15" s="1120"/>
      <c r="AN15" s="1121"/>
      <c r="AO15" s="272">
        <v>-57381</v>
      </c>
      <c r="AP15" s="272">
        <v>-3801</v>
      </c>
      <c r="AQ15" s="273">
        <v>-6003</v>
      </c>
      <c r="AR15" s="274">
        <v>-36.700000000000003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2082111</v>
      </c>
      <c r="AP16" s="272">
        <v>137934</v>
      </c>
      <c r="AQ16" s="273">
        <v>116291</v>
      </c>
      <c r="AR16" s="274">
        <v>18.600000000000001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500</v>
      </c>
      <c r="AL21" s="1123"/>
      <c r="AM21" s="1123"/>
      <c r="AN21" s="1124"/>
      <c r="AO21" s="285">
        <v>13.38</v>
      </c>
      <c r="AP21" s="286">
        <v>9.5500000000000007</v>
      </c>
      <c r="AQ21" s="287">
        <v>3.83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501</v>
      </c>
      <c r="AL22" s="1123"/>
      <c r="AM22" s="1123"/>
      <c r="AN22" s="1124"/>
      <c r="AO22" s="290">
        <v>98.3</v>
      </c>
      <c r="AP22" s="291">
        <v>96.7</v>
      </c>
      <c r="AQ22" s="292">
        <v>1.6</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483</v>
      </c>
      <c r="AP30" s="260"/>
      <c r="AQ30" s="261" t="s">
        <v>484</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485</v>
      </c>
      <c r="AQ31" s="267" t="s">
        <v>486</v>
      </c>
      <c r="AR31" s="268" t="s">
        <v>487</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505</v>
      </c>
      <c r="AL32" s="1131"/>
      <c r="AM32" s="1131"/>
      <c r="AN32" s="1132"/>
      <c r="AO32" s="300">
        <v>1142325</v>
      </c>
      <c r="AP32" s="300">
        <v>75676</v>
      </c>
      <c r="AQ32" s="301">
        <v>49899</v>
      </c>
      <c r="AR32" s="302">
        <v>51.7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506</v>
      </c>
      <c r="AL33" s="1131"/>
      <c r="AM33" s="1131"/>
      <c r="AN33" s="1132"/>
      <c r="AO33" s="300" t="s">
        <v>492</v>
      </c>
      <c r="AP33" s="300" t="s">
        <v>492</v>
      </c>
      <c r="AQ33" s="301" t="s">
        <v>492</v>
      </c>
      <c r="AR33" s="302" t="s">
        <v>492</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507</v>
      </c>
      <c r="AL34" s="1131"/>
      <c r="AM34" s="1131"/>
      <c r="AN34" s="1132"/>
      <c r="AO34" s="300" t="s">
        <v>492</v>
      </c>
      <c r="AP34" s="300" t="s">
        <v>492</v>
      </c>
      <c r="AQ34" s="301">
        <v>2</v>
      </c>
      <c r="AR34" s="302" t="s">
        <v>492</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508</v>
      </c>
      <c r="AL35" s="1131"/>
      <c r="AM35" s="1131"/>
      <c r="AN35" s="1132"/>
      <c r="AO35" s="300">
        <v>364144</v>
      </c>
      <c r="AP35" s="300">
        <v>24123</v>
      </c>
      <c r="AQ35" s="301">
        <v>13394</v>
      </c>
      <c r="AR35" s="302">
        <v>80.099999999999994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509</v>
      </c>
      <c r="AL36" s="1131"/>
      <c r="AM36" s="1131"/>
      <c r="AN36" s="1132"/>
      <c r="AO36" s="300" t="s">
        <v>492</v>
      </c>
      <c r="AP36" s="300" t="s">
        <v>492</v>
      </c>
      <c r="AQ36" s="301">
        <v>2489</v>
      </c>
      <c r="AR36" s="302" t="s">
        <v>492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510</v>
      </c>
      <c r="AL37" s="1131"/>
      <c r="AM37" s="1131"/>
      <c r="AN37" s="1132"/>
      <c r="AO37" s="300">
        <v>1232</v>
      </c>
      <c r="AP37" s="300">
        <v>82</v>
      </c>
      <c r="AQ37" s="301">
        <v>625</v>
      </c>
      <c r="AR37" s="302">
        <v>-86.9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511</v>
      </c>
      <c r="AL38" s="1134"/>
      <c r="AM38" s="1134"/>
      <c r="AN38" s="1135"/>
      <c r="AO38" s="303">
        <v>181</v>
      </c>
      <c r="AP38" s="303">
        <v>12</v>
      </c>
      <c r="AQ38" s="304">
        <v>5</v>
      </c>
      <c r="AR38" s="292">
        <v>140</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512</v>
      </c>
      <c r="AL39" s="1134"/>
      <c r="AM39" s="1134"/>
      <c r="AN39" s="1135"/>
      <c r="AO39" s="300">
        <v>-46698</v>
      </c>
      <c r="AP39" s="300">
        <v>-3094</v>
      </c>
      <c r="AQ39" s="301">
        <v>-2982</v>
      </c>
      <c r="AR39" s="302">
        <v>3.8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513</v>
      </c>
      <c r="AL40" s="1131"/>
      <c r="AM40" s="1131"/>
      <c r="AN40" s="1132"/>
      <c r="AO40" s="300">
        <v>-927600</v>
      </c>
      <c r="AP40" s="300">
        <v>-61451</v>
      </c>
      <c r="AQ40" s="301">
        <v>-43756</v>
      </c>
      <c r="AR40" s="302">
        <v>40.4</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533584</v>
      </c>
      <c r="AP41" s="300">
        <v>35348</v>
      </c>
      <c r="AQ41" s="301">
        <v>19675</v>
      </c>
      <c r="AR41" s="302">
        <v>79.7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483</v>
      </c>
      <c r="AN49" s="1127" t="s">
        <v>516</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517</v>
      </c>
      <c r="AO50" s="317" t="s">
        <v>518</v>
      </c>
      <c r="AP50" s="318" t="s">
        <v>519</v>
      </c>
      <c r="AQ50" s="319" t="s">
        <v>520</v>
      </c>
      <c r="AR50" s="320" t="s">
        <v>521</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1242903</v>
      </c>
      <c r="AN51" s="322">
        <v>75991</v>
      </c>
      <c r="AO51" s="323">
        <v>-28.5</v>
      </c>
      <c r="AP51" s="324">
        <v>96248</v>
      </c>
      <c r="AQ51" s="325">
        <v>10</v>
      </c>
      <c r="AR51" s="326">
        <v>-38.5</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769377</v>
      </c>
      <c r="AN52" s="330">
        <v>47039</v>
      </c>
      <c r="AO52" s="331">
        <v>151.9</v>
      </c>
      <c r="AP52" s="332">
        <v>55768</v>
      </c>
      <c r="AQ52" s="333">
        <v>17.5</v>
      </c>
      <c r="AR52" s="334">
        <v>134.4</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1182575</v>
      </c>
      <c r="AN53" s="322">
        <v>73672</v>
      </c>
      <c r="AO53" s="323">
        <v>-3.1</v>
      </c>
      <c r="AP53" s="324">
        <v>76413</v>
      </c>
      <c r="AQ53" s="325">
        <v>-20.6</v>
      </c>
      <c r="AR53" s="326">
        <v>17.5</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484301</v>
      </c>
      <c r="AN54" s="330">
        <v>30171</v>
      </c>
      <c r="AO54" s="331">
        <v>-35.9</v>
      </c>
      <c r="AP54" s="332">
        <v>39658</v>
      </c>
      <c r="AQ54" s="333">
        <v>-28.9</v>
      </c>
      <c r="AR54" s="334">
        <v>-7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1332975</v>
      </c>
      <c r="AN55" s="322">
        <v>84789</v>
      </c>
      <c r="AO55" s="323">
        <v>15.1</v>
      </c>
      <c r="AP55" s="324">
        <v>66481</v>
      </c>
      <c r="AQ55" s="325">
        <v>-13</v>
      </c>
      <c r="AR55" s="326">
        <v>28.1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419419</v>
      </c>
      <c r="AN56" s="330">
        <v>26679</v>
      </c>
      <c r="AO56" s="331">
        <v>-11.6</v>
      </c>
      <c r="AP56" s="332">
        <v>36120</v>
      </c>
      <c r="AQ56" s="333">
        <v>-8.9</v>
      </c>
      <c r="AR56" s="334">
        <v>-2.7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1317914</v>
      </c>
      <c r="AN57" s="322">
        <v>85296</v>
      </c>
      <c r="AO57" s="323">
        <v>0.6</v>
      </c>
      <c r="AP57" s="324">
        <v>67825</v>
      </c>
      <c r="AQ57" s="325">
        <v>2</v>
      </c>
      <c r="AR57" s="326">
        <v>-1.4</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414351</v>
      </c>
      <c r="AN58" s="330">
        <v>26817</v>
      </c>
      <c r="AO58" s="331">
        <v>0.5</v>
      </c>
      <c r="AP58" s="332">
        <v>39417</v>
      </c>
      <c r="AQ58" s="333">
        <v>9.1</v>
      </c>
      <c r="AR58" s="334">
        <v>-8.6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1376660</v>
      </c>
      <c r="AN59" s="322">
        <v>91200</v>
      </c>
      <c r="AO59" s="323">
        <v>6.9</v>
      </c>
      <c r="AP59" s="324">
        <v>81158</v>
      </c>
      <c r="AQ59" s="325">
        <v>19.7</v>
      </c>
      <c r="AR59" s="326">
        <v>-12.8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617610</v>
      </c>
      <c r="AN60" s="330">
        <v>40915</v>
      </c>
      <c r="AO60" s="331">
        <v>52.6</v>
      </c>
      <c r="AP60" s="332">
        <v>45320</v>
      </c>
      <c r="AQ60" s="333">
        <v>15</v>
      </c>
      <c r="AR60" s="334">
        <v>37.6</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1290605</v>
      </c>
      <c r="AN61" s="337">
        <v>82190</v>
      </c>
      <c r="AO61" s="338">
        <v>-1.8</v>
      </c>
      <c r="AP61" s="339">
        <v>77625</v>
      </c>
      <c r="AQ61" s="340">
        <v>-0.4</v>
      </c>
      <c r="AR61" s="326">
        <v>-1.4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541012</v>
      </c>
      <c r="AN62" s="330">
        <v>34324</v>
      </c>
      <c r="AO62" s="331">
        <v>31.5</v>
      </c>
      <c r="AP62" s="332">
        <v>43257</v>
      </c>
      <c r="AQ62" s="333">
        <v>0.8</v>
      </c>
      <c r="AR62" s="334">
        <v>30.7</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uJabPQYhxNaQVoIDnXhKXOrDSkz0t2UQe6emKIvy+dOAFLTDfBz0CDRud48qel99I4HuBn2HwJ4ixIKP1Usojg==" saltValue="S4dfT+SbZugEYyY9A1dL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480</v>
      </c>
    </row>
    <row r="121" spans="125:125" ht="13.5" hidden="1" customHeight="1" x14ac:dyDescent="0.2">
      <c r="DU121" s="247"/>
    </row>
  </sheetData>
  <sheetProtection algorithmName="SHA-512" hashValue="BD/sfZ2s1c41SSJ4owxpPAgWO/jMJa2LSZoxfI4kbDY9ON1HF5SZ5R3gy3wvlOFitQGjPeJKtuOPvDMGp8pA6Q==" saltValue="WfLZtUjG0bJJUU6Vd4oR1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480</v>
      </c>
    </row>
  </sheetData>
  <sheetProtection algorithmName="SHA-512" hashValue="dNwLVAvGKqI3/RipDlHFD/kiODHpBGq4S7U/KnGVtydRwoDa2B94HJnjO51zzJjBRcyBomd4HzyCcWEUOmyamA==" saltValue="y2Vcbn6+oyjT7Ef++MQr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39" t="s">
        <v>3</v>
      </c>
      <c r="D47" s="1139"/>
      <c r="E47" s="1140"/>
      <c r="F47" s="11">
        <v>17.739999999999998</v>
      </c>
      <c r="G47" s="12">
        <v>19.23</v>
      </c>
      <c r="H47" s="12">
        <v>19.600000000000001</v>
      </c>
      <c r="I47" s="12">
        <v>22.44</v>
      </c>
      <c r="J47" s="13">
        <v>17.28</v>
      </c>
    </row>
    <row r="48" spans="2:10" ht="57.75" customHeight="1" x14ac:dyDescent="0.2">
      <c r="B48" s="14"/>
      <c r="C48" s="1141" t="s">
        <v>4</v>
      </c>
      <c r="D48" s="1141"/>
      <c r="E48" s="1142"/>
      <c r="F48" s="15">
        <v>4.7300000000000004</v>
      </c>
      <c r="G48" s="16">
        <v>4.67</v>
      </c>
      <c r="H48" s="16">
        <v>5.26</v>
      </c>
      <c r="I48" s="16">
        <v>4.9400000000000004</v>
      </c>
      <c r="J48" s="17">
        <v>6.67</v>
      </c>
    </row>
    <row r="49" spans="2:10" ht="57.75" customHeight="1" thickBot="1" x14ac:dyDescent="0.25">
      <c r="B49" s="18"/>
      <c r="C49" s="1143" t="s">
        <v>5</v>
      </c>
      <c r="D49" s="1143"/>
      <c r="E49" s="1144"/>
      <c r="F49" s="19">
        <v>0.5</v>
      </c>
      <c r="G49" s="20">
        <v>2.72</v>
      </c>
      <c r="H49" s="20">
        <v>0.14000000000000001</v>
      </c>
      <c r="I49" s="20">
        <v>2.76</v>
      </c>
      <c r="J49" s="21" t="s">
        <v>535</v>
      </c>
    </row>
    <row r="50" spans="2:10" ht="13.2" x14ac:dyDescent="0.2"/>
  </sheetData>
  <sheetProtection algorithmName="SHA-512" hashValue="7A06YuW8yQHFYHUdZ5HcLi0RAOmZpV6NSx1myrFhtYB6Yu7OTepAZM8qQCf8v29Hk9E78xLR13VIEpsL0QuE4A==" saltValue="+muJBd7v2D8en3PMsWob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28</cp:lastModifiedBy>
  <cp:lastPrinted>2026-03-11T02:27:15Z</cp:lastPrinted>
  <dcterms:created xsi:type="dcterms:W3CDTF">2026-02-23T04:14:47Z</dcterms:created>
  <dcterms:modified xsi:type="dcterms:W3CDTF">2026-03-11T02:34:54Z</dcterms:modified>
  <cp:category/>
</cp:coreProperties>
</file>